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https://storebrand.sharepoint.com/sites/bk/Rapporter/Rapport Storebrand Boligkreditt Nettsider/2022_06/"/>
    </mc:Choice>
  </mc:AlternateContent>
  <xr:revisionPtr revIDLastSave="449" documentId="13_ncr:1_{EDFE3901-7CBB-4BCF-9096-4A66B594BA74}" xr6:coauthVersionLast="47" xr6:coauthVersionMax="48" xr10:uidLastSave="{691F2953-E041-4BC2-8EAA-0D50B36869BB}"/>
  <bookViews>
    <workbookView xWindow="-38520" yWindow="-120" windowWidth="38640" windowHeight="212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00" i="8" l="1"/>
  <c r="C297" i="8"/>
  <c r="C293" i="8"/>
  <c r="C292" i="8"/>
  <c r="C290" i="8"/>
  <c r="C299" i="8"/>
  <c r="C298" i="8"/>
  <c r="C296" i="8"/>
  <c r="C295" i="8"/>
  <c r="C294" i="8"/>
  <c r="C291" i="8"/>
  <c r="C289" i="8"/>
  <c r="C288" i="8"/>
  <c r="C56" i="8" l="1"/>
  <c r="C38" i="8" l="1"/>
  <c r="C85" i="17"/>
  <c r="C86" i="17"/>
  <c r="C84" i="17"/>
  <c r="C83" i="17"/>
  <c r="C82" i="17"/>
  <c r="C290" i="9" l="1"/>
  <c r="C161" i="9" l="1"/>
  <c r="D299" i="9" l="1"/>
  <c r="C299" i="9"/>
  <c r="D290" i="9"/>
  <c r="D271" i="9"/>
  <c r="C271"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5" i="17" l="1"/>
  <c r="G84" i="17"/>
  <c r="G83" i="17"/>
  <c r="G86" i="17"/>
  <c r="C12" i="9"/>
  <c r="C36" i="9" s="1"/>
  <c r="C179" i="8"/>
  <c r="F161" i="9" l="1"/>
  <c r="C37" i="9"/>
  <c r="F37" i="9" s="1"/>
  <c r="C58" i="8"/>
  <c r="C115" i="8" s="1"/>
  <c r="D115" i="8" s="1"/>
  <c r="C193" i="8"/>
  <c r="C208" i="8" s="1"/>
  <c r="C15" i="9"/>
  <c r="G82" i="17"/>
  <c r="F36" i="9" l="1"/>
  <c r="F225" i="8" l="1"/>
  <c r="F227" i="8"/>
  <c r="F223" i="8"/>
  <c r="F217" i="8"/>
  <c r="F226" i="8"/>
  <c r="F224" i="8"/>
  <c r="F218" i="8"/>
  <c r="F221" i="8"/>
  <c r="F222" i="8"/>
  <c r="J11" i="14"/>
  <c r="F219" i="8"/>
  <c r="J13" i="14" l="1"/>
  <c r="J15" i="14" s="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C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D141" i="8" s="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D153" i="8" l="1"/>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<sst xmlns="http://schemas.openxmlformats.org/spreadsheetml/2006/main" count="2844" uniqueCount="1816">
  <si>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</si>
  <si>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</si>
  <si>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</si>
  <si>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</si>
  <si>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</si>
  <si>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</si>
  <si>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</si>
  <si>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</si>
  <si>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</si>
  <si>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</si>
  <si>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</si>
  <si>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</si>
  <si>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</si>
  <si>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</si>
  <si>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</si>
  <si>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</si>
  <si>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</si>
  <si>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</si>
  <si>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</si>
  <si>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</si>
  <si>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</si>
  <si>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</si>
  <si>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</si>
  <si>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</si>
  <si>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</si>
  <si>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</si>
  <si>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</si>
  <si>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</si>
  <si>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</si>
  <si>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</si>
  <si>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</si>
  <si>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</si>
  <si>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</si>
  <si>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</si>
  <si>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</si>
  <si>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</si>
  <si>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</si>
  <si>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</si>
  <si>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</si>
  <si>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</si>
  <si>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</si>
  <si>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</si>
  <si>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</si>
  <si>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</si>
  <si>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</si>
  <si>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</si>
  <si>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</si>
  <si>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</si>
  <si>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</si>
  <si>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</si>
  <si>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</si>
  <si>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</si>
  <si>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</si>
  <si>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</si>
  <si>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</si>
  <si>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</si>
  <si>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</si>
  <si>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</si>
  <si>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</si>
  <si>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</si>
  <si>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</si>
  <si>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</si>
  <si>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</si>
  <si>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</si>
  <si>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</si>
  <si>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</si>
  <si>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</si>
  <si>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</si>
  <si>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</si>
  <si>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</si>
  <si>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</si>
  <si>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</si>
  <si>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</si>
  <si>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</si>
  <si>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</si>
  <si>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</si>
  <si>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</si>
  <si>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</si>
  <si>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</si>
  <si>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</si>
  <si>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</si>
  <si>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</si>
  <si>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</si>
  <si>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</si>
  <si>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</si>
  <si>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</si>
  <si>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</si>
  <si>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</si>
  <si>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</si>
  <si>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</si>
  <si>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</si>
  <si>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</si>
  <si>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</si>
  <si>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</si>
  <si>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</si>
  <si>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</si>
  <si>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</si>
  <si>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</si>
  <si>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</si>
  <si>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</si>
  <si>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</si>
  <si>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</si>
  <si>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</si>
  <si>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</si>
  <si>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</si>
  <si>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</si>
  <si>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</si>
  <si>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</si>
  <si>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</si>
  <si>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</si>
  <si>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</si>
  <si>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</si>
  <si>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</si>
  <si>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</si>
  <si>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</si>
  <si>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</si>
  <si>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</si>
  <si>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</si>
  <si>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</si>
  <si>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</si>
  <si>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</si>
  <si>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</si>
  <si>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</si>
  <si>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</si>
  <si>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</si>
  <si>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</si>
  <si>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</si>
  <si>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</si>
  <si>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</si>
  <si>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</si>
  <si>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</si>
  <si>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</si>
  <si>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</si>
  <si>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</si>
  <si>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</si>
  <si>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</si>
  <si>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</si>
  <si>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</si>
  <si>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</si>
  <si>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</si>
  <si>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</si>
  <si>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</si>
  <si>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</si>
  <si>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</si>
  <si>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</si>
  <si>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</si>
  <si>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</si>
  <si>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</si>
  <si>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</si>
  <si>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</si>
  <si>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</si>
  <si>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</si>
  <si>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</si>
  <si>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</si>
  <si>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</si>
  <si>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</si>
  <si>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</si>
  <si>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</si>
  <si>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</si>
  <si>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</si>
  <si>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</si>
  <si>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</si>
  <si>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</si>
  <si>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</si>
  <si>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</si>
  <si>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</si>
  <si>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</si>
  <si>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</si>
  <si>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</si>
  <si>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</si>
  <si>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</si>
  <si>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</si>
  <si>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</si>
  <si>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</si>
  <si>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</si>
  <si>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</si>
  <si>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</si>
  <si>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</si>
  <si>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</si>
  <si>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</si>
  <si>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</si>
  <si>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</si>
  <si>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</si>
  <si>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</si>
  <si>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</si>
  <si>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</si>
  <si>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</si>
  <si>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</si>
  <si>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</si>
  <si>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</si>
  <si>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</si>
  <si>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</si>
  <si>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</si>
  <si>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</si>
  <si>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</si>
  <si>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</si>
  <si>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</si>
  <si>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</si>
  <si>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</si>
  <si>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</si>
  <si>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</si>
  <si>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</si>
  <si>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</si>
  <si>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</si>
  <si>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</si>
  <si>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</si>
  <si>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</si>
  <si>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</si>
  <si>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</si>
  <si>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</si>
  <si>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</si>
  <si>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</si>
  <si>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</si>
  <si>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</si>
  <si>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</si>
  <si>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</si>
  <si>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</si>
  <si>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</si>
  <si>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</si>
  <si>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</si>
  <si>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</si>
  <si>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</si>
  <si>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</si>
  <si>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</si>
  <si>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</si>
  <si>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</si>
  <si>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</si>
  <si>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</si>
  <si>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</si>
  <si>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</si>
  <si>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</si>
  <si>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</si>
  <si>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</si>
  <si>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</si>
  <si>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</si>
  <si>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</si>
  <si>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</si>
  <si>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</si>
  <si>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</si>
  <si>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</si>
  <si>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</si>
  <si>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</si>
  <si>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</si>
  <si>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</si>
  <si>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</si>
  <si>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</si>
  <si>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</si>
  <si>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</si>
  <si>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</si>
  <si>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</si>
  <si>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</si>
  <si>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</si>
  <si>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</si>
  <si>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</si>
  <si>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</si>
  <si>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</si>
  <si>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</si>
  <si>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</si>
  <si>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</si>
  <si>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</si>
  <si>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</si>
  <si>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</si>
  <si>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</si>
  <si>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</si>
  <si>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</si>
  <si>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</si>
  <si>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</si>
  <si>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</si>
  <si>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</si>
  <si>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</si>
  <si>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</si>
  <si>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</si>
  <si>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</si>
  <si>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</si>
  <si>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</si>
  <si>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</si>
  <si>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</si>
  <si>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</si>
  <si>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</si>
  <si>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</si>
  <si>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</si>
  <si>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</si>
  <si>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</si>
  <si>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</si>
  <si>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</si>
  <si>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</si>
  <si>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</si>
  <si>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</si>
  <si>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</si>
  <si>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</si>
  <si>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</si>
  <si>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</si>
  <si>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</si>
  <si>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</si>
  <si>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</si>
  <si>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</si>
  <si>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</si>
  <si>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</si>
  <si>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</si>
  <si>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</si>
  <si>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</si>
  <si>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</si>
  <si>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</si>
  <si>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</si>
  <si>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</si>
  <si>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</si>
  <si>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</si>
  <si>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</si>
  <si>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</si>
  <si>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</si>
  <si>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</si>
  <si>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</si>
  <si>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</si>
  <si>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</si>
  <si>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</si>
  <si>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</si>
  <si>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</si>
  <si>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</si>
  <si>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</si>
  <si>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</si>
  <si>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</si>
  <si>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</si>
  <si>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</si>
  <si>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</si>
  <si>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</si>
  <si>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</si>
  <si>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</si>
  <si>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</si>
  <si>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</si>
  <si>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</si>
  <si>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</si>
  <si>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</si>
  <si>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</si>
  <si>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</si>
  <si>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</si>
  <si>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</si>
  <si>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</si>
  <si>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</si>
  <si>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</si>
  <si>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</si>
  <si>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</si>
  <si>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</si>
  <si>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</si>
  <si>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</si>
  <si>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</si>
  <si>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</si>
  <si>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</si>
  <si>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</si>
  <si>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</si>
  <si>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</si>
  <si>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</si>
  <si>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</si>
  <si>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</si>
  <si>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</si>
  <si>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</si>
  <si>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</si>
  <si>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</si>
  <si>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</si>
  <si>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</si>
  <si>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</si>
  <si>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</si>
  <si>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</si>
  <si>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</si>
  <si>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</si>
  <si>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</si>
  <si>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</si>
  <si>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</si>
  <si>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</si>
  <si>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</si>
  <si>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</si>
  <si>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</si>
  <si>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</si>
  <si>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</si>
  <si>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</si>
  <si>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</si>
  <si>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</si>
  <si>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</si>
  <si>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</si>
  <si>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</si>
  <si>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</si>
  <si>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</si>
  <si>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</si>
  <si>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</si>
  <si>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</si>
  <si>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</si>
  <si>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</si>
  <si>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</si>
  <si>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</si>
  <si>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</si>
  <si>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</si>
  <si>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</si>
  <si>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</si>
  <si>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</si>
  <si>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</si>
  <si>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</si>
  <si>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</si>
  <si>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</si>
  <si>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</si>
  <si>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</si>
  <si>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</si>
  <si>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</si>
  <si>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</si>
  <si>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</si>
  <si>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</si>
  <si>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</si>
  <si>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</si>
  <si>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</si>
  <si>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</si>
  <si>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</si>
  <si>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</si>
  <si>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</si>
  <si>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</si>
  <si>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</si>
  <si>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</si>
  <si>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</si>
  <si>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</si>
  <si>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</si>
  <si>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</si>
  <si>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</si>
  <si>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</si>
  <si>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</si>
  <si>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</si>
  <si>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</si>
  <si>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</si>
  <si>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</si>
  <si>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</si>
  <si>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</si>
  <si>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</si>
  <si>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</si>
  <si>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</si>
  <si>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</si>
  <si>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</si>
  <si>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</si>
  <si>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</si>
  <si>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</si>
  <si>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</si>
  <si>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</si>
  <si>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</si>
  <si>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</si>
  <si>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</si>
  <si>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</si>
  <si>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</si>
  <si>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</si>
  <si>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</si>
  <si>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</si>
  <si>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</si>
  <si>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</si>
  <si>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</si>
  <si>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</si>
  <si>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</si>
  <si>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</si>
  <si>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</si>
  <si>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</si>
  <si>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</si>
  <si>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</si>
  <si>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</si>
  <si>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</si>
  <si>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</si>
  <si>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</si>
  <si>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</si>
  <si>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</si>
  <si>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</si>
  <si>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</si>
  <si>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</si>
  <si>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</si>
  <si>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</si>
  <si>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</si>
  <si>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</si>
  <si>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</si>
  <si>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</si>
  <si>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</si>
  <si>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</si>
  <si>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</si>
  <si>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</si>
  <si>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</si>
  <si>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</si>
  <si>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</si>
  <si>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</si>
  <si>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</si>
  <si>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</si>
  <si>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</si>
  <si>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</si>
  <si>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</si>
  <si>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</si>
  <si>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</si>
  <si>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</si>
  <si>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</si>
  <si>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</si>
  <si>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</si>
  <si>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</si>
  <si>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</si>
  <si>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</si>
  <si>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</si>
  <si>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</si>
  <si>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</si>
  <si>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</si>
  <si>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</si>
  <si>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</si>
  <si>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</si>
  <si>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</si>
  <si>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</si>
  <si>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</si>
  <si>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</si>
  <si>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</si>
  <si>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</si>
  <si>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</si>
  <si>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</si>
  <si>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</si>
  <si>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</si>
  <si>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</si>
  <si>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</si>
  <si>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</si>
  <si>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</si>
  <si>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</si>
  <si>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</si>
  <si>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</si>
  <si>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</si>
  <si>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</si>
  <si>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</si>
  <si>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</si>
  <si>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</si>
  <si>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</si>
  <si>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</si>
  <si>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</si>
  <si>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</si>
  <si>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</si>
  <si>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</si>
  <si>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</si>
  <si>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</si>
  <si>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</si>
  <si>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</si>
  <si>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</si>
  <si>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</si>
  <si>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</si>
  <si>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</si>
  <si>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</si>
  <si>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</si>
  <si>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</si>
  <si>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</si>
  <si>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</si>
  <si>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</si>
  <si>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</si>
  <si>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</si>
  <si>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</si>
  <si>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</si>
  <si>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</si>
  <si>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</si>
  <si>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</si>
  <si>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</si>
  <si>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</si>
  <si>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</si>
  <si>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</si>
  <si>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</si>
  <si>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</si>
  <si>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</si>
  <si>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</si>
  <si>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</si>
  <si>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</si>
  <si>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</si>
  <si>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</si>
  <si>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</si>
  <si>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</si>
  <si>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</si>
  <si>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</si>
  <si>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</si>
  <si>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</si>
  <si>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</si>
  <si>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</si>
  <si>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</si>
  <si>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</si>
  <si>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</si>
  <si>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</si>
  <si>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</si>
  <si>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</si>
  <si>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</si>
  <si>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</si>
  <si>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</si>
  <si>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</si>
  <si>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</si>
  <si>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</si>
  <si>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</si>
  <si>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</si>
  <si>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</si>
  <si>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</si>
  <si>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</si>
  <si>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</si>
  <si>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</si>
  <si>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</si>
  <si>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</si>
  <si>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</si>
  <si>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</si>
  <si>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</si>
  <si>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</si>
  <si>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</si>
  <si>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</si>
  <si>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</si>
  <si>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</si>
  <si>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</si>
  <si>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</si>
  <si>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</si>
  <si>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</si>
  <si>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</si>
  <si>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</si>
  <si>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</si>
  <si>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</si>
  <si>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</si>
  <si>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</si>
  <si>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</si>
  <si>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</si>
  <si>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</si>
  <si>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</si>
  <si>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</si>
  <si>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</si>
  <si>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</si>
  <si>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</si>
  <si>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</si>
  <si>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</si>
  <si>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</si>
  <si>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</si>
  <si>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</si>
  <si>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</si>
  <si>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</si>
  <si>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</si>
  <si>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</si>
  <si>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</si>
  <si>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</si>
  <si>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</si>
  <si>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</si>
  <si>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</si>
  <si>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</si>
  <si>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</si>
  <si>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</si>
  <si>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</si>
  <si>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</si>
  <si>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</si>
  <si>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</si>
  <si>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</si>
  <si>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</si>
  <si>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</si>
  <si>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</si>
  <si>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</si>
  <si>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</si>
  <si>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</si>
  <si>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</si>
  <si>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</si>
  <si>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</si>
  <si>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</si>
  <si>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</si>
  <si>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</si>
  <si>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</si>
  <si>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</si>
  <si>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</si>
  <si>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</si>
  <si>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</si>
  <si>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</si>
  <si>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</si>
  <si>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</si>
  <si>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</si>
  <si>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</si>
  <si>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</si>
  <si>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</si>
  <si>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</si>
  <si>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</si>
  <si>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</si>
  <si>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</si>
  <si>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</si>
  <si>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</si>
  <si>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</si>
  <si>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</si>
  <si>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</si>
  <si>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</si>
  <si>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</si>
  <si>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</si>
  <si>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</si>
  <si>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</si>
  <si>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</si>
  <si>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</si>
  <si>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</si>
  <si>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</si>
  <si>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</si>
  <si>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</si>
  <si>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</si>
  <si>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</si>
  <si>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</si>
  <si>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</si>
  <si>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</si>
  <si>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</si>
  <si>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</si>
  <si>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</si>
  <si>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</si>
  <si>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</si>
  <si>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</si>
  <si>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</si>
  <si>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</si>
  <si>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</si>
  <si>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</si>
  <si>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</si>
  <si>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</si>
  <si>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</si>
  <si>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</si>
  <si>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</si>
  <si>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</si>
  <si>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</si>
  <si>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</si>
  <si>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</si>
  <si>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</si>
  <si>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</si>
  <si>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</si>
  <si>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</si>
  <si>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</si>
  <si>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</si>
  <si>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</si>
  <si>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</si>
  <si>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</si>
  <si>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</si>
  <si>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</si>
  <si>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</si>
  <si>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</si>
  <si>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</si>
  <si>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</si>
  <si>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</si>
  <si>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</si>
  <si>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</si>
  <si>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</si>
  <si>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</si>
  <si>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</si>
  <si>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</si>
  <si>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</si>
  <si>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</si>
  <si>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</si>
  <si>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</si>
  <si>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</si>
  <si>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</si>
  <si>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</si>
  <si>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</si>
  <si>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</si>
  <si>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</si>
  <si>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</si>
  <si>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</si>
  <si>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</si>
  <si>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</si>
  <si>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</si>
  <si>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</si>
  <si>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</si>
  <si>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</si>
  <si>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</si>
  <si>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</si>
  <si>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</si>
  <si>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</si>
  <si>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</si>
  <si>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</si>
  <si>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</si>
  <si>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</si>
  <si>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</si>
  <si>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</si>
  <si>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</si>
  <si>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</si>
  <si>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</si>
  <si>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</si>
  <si>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</si>
  <si>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</si>
  <si>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</si>
  <si>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</si>
  <si>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</si>
  <si>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</si>
  <si>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</si>
  <si>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</si>
  <si>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</si>
  <si>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</si>
  <si>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</si>
  <si>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</si>
  <si>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</si>
  <si>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</si>
  <si>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</si>
  <si>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</si>
  <si>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</si>
  <si>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</si>
  <si>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</si>
  <si>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</si>
  <si>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</si>
  <si>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</si>
  <si>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</si>
  <si>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</si>
  <si>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</si>
  <si>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</si>
  <si>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</si>
  <si>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</si>
  <si>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</si>
  <si>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</si>
  <si>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</si>
  <si>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</si>
  <si>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</si>
  <si>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</si>
  <si>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</si>
  <si>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</si>
  <si>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</si>
  <si>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</si>
  <si>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</si>
  <si>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</si>
  <si>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</si>
  <si>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</si>
  <si>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</si>
  <si>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</si>
  <si>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</si>
  <si>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</si>
  <si>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</si>
  <si>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</si>
  <si>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</si>
  <si>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</si>
  <si>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</si>
  <si>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</si>
  <si>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</si>
  <si>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</si>
  <si>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</si>
  <si>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</si>
  <si>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</si>
  <si>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</si>
  <si>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</si>
  <si>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</si>
  <si>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</si>
  <si>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</si>
  <si>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</si>
  <si>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</si>
  <si>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</si>
  <si>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</si>
  <si>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</si>
  <si>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</si>
  <si>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</si>
  <si>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</si>
  <si>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</si>
  <si>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</si>
  <si>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</si>
  <si>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</si>
  <si>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</si>
  <si>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</si>
  <si>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</si>
  <si>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</si>
  <si>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</si>
  <si>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</si>
  <si>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</si>
  <si>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</si>
  <si>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</si>
  <si>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</si>
  <si>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</si>
  <si>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</si>
  <si>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</si>
  <si>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</si>
  <si>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</si>
  <si>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</si>
  <si>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</si>
  <si>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</si>
  <si>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</si>
  <si>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</si>
  <si>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</si>
  <si>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</si>
  <si>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</si>
  <si>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</si>
  <si>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</si>
  <si>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</si>
  <si>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</si>
  <si>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</si>
  <si>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</si>
  <si>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</si>
  <si>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</si>
  <si>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</si>
  <si>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</si>
  <si>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</si>
  <si>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</si>
  <si>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</si>
  <si>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</si>
  <si>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</si>
  <si>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</si>
  <si>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</si>
  <si>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</si>
  <si>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</si>
  <si>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</si>
  <si>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</si>
  <si>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</si>
  <si>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</si>
  <si>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</si>
  <si>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</si>
  <si>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</si>
  <si>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</si>
  <si>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</si>
  <si>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</si>
  <si>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</si>
  <si>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</si>
  <si>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</si>
  <si>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</si>
  <si>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</si>
  <si>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</si>
  <si>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</si>
  <si>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</si>
  <si>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</si>
  <si>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</si>
  <si>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</si>
  <si>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</si>
  <si>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</si>
  <si>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</si>
  <si>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</si>
  <si>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</si>
  <si>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</si>
  <si>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</si>
  <si>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</si>
  <si>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</si>
  <si>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</si>
  <si>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</si>
  <si>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</si>
  <si>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</si>
  <si>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</si>
  <si>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</si>
  <si>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</si>
  <si>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</si>
  <si>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</si>
  <si>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</si>
  <si>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</si>
  <si>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</si>
  <si>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</si>
  <si>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</si>
  <si>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</si>
  <si>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</si>
  <si>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</si>
  <si>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</si>
  <si>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</si>
  <si>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</si>
  <si>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</si>
  <si>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</si>
  <si>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</si>
  <si>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</si>
  <si>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</si>
  <si>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</si>
  <si>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</si>
  <si>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</si>
  <si>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</si>
  <si>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</si>
  <si>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</si>
  <si>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</si>
  <si>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</si>
  <si>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</si>
  <si>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</si>
  <si>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</si>
  <si>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</si>
  <si>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</si>
  <si>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</si>
  <si>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</si>
  <si>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</si>
  <si>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</si>
  <si>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</si>
  <si>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H</t>
  </si>
  <si>
    <t>M.7A.15.9</t>
  </si>
  <si>
    <t>no data</t>
  </si>
  <si>
    <t>M.7A.15.10</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</si>
  <si>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</si>
  <si>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</si>
  <si>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</si>
  <si>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</si>
  <si>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</si>
  <si>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</si>
  <si>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</si>
  <si>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</si>
  <si>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</si>
  <si>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</si>
  <si>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</si>
  <si>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</si>
  <si>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</si>
  <si>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</si>
  <si>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</si>
  <si>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</si>
  <si>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</si>
  <si>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</si>
  <si>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</si>
  <si>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</si>
  <si>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</si>
  <si>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</si>
  <si>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</si>
  <si>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</si>
  <si>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</si>
  <si>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</si>
  <si>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</si>
  <si>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</si>
  <si>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</si>
  <si>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</si>
  <si>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</si>
  <si>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</si>
  <si>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</si>
  <si>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</si>
  <si>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</si>
  <si>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</si>
  <si>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</si>
  <si>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</si>
  <si>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</si>
  <si>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</si>
  <si>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</si>
  <si>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</si>
  <si>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</si>
  <si>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</si>
  <si>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</si>
  <si>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</si>
  <si>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</si>
  <si>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</si>
  <si>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</si>
  <si>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</si>
  <si>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</si>
  <si>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</si>
  <si>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</si>
  <si>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</si>
  <si>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</si>
  <si>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</si>
  <si>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</si>
  <si>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</si>
  <si>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</si>
  <si>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</si>
  <si>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</si>
  <si>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</si>
  <si>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</si>
  <si>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</si>
  <si>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</si>
  <si>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</si>
  <si>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</si>
  <si>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</si>
  <si>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</si>
  <si>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</si>
  <si>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</si>
  <si>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</si>
  <si>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</si>
  <si>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</si>
  <si>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</si>
  <si>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</si>
  <si>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</si>
  <si>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</si>
  <si>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</si>
  <si>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</si>
  <si>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</si>
  <si>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</si>
  <si>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</si>
  <si>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</si>
  <si>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</si>
  <si>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</si>
  <si>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</si>
  <si>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</si>
  <si>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</si>
  <si>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</si>
  <si>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</si>
  <si>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</si>
  <si>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</si>
  <si>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</si>
  <si>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</si>
  <si>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</si>
  <si>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</si>
  <si>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</si>
  <si>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</si>
  <si>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</si>
  <si>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</si>
  <si>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</si>
  <si>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</si>
  <si>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</si>
  <si>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</si>
  <si>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</si>
  <si>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</si>
  <si>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</si>
  <si>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</si>
  <si>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</si>
  <si>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</si>
  <si>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</si>
  <si>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</si>
  <si>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</si>
  <si>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</si>
  <si>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</si>
  <si>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</si>
  <si>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</si>
  <si>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</si>
  <si>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</si>
  <si>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</si>
  <si>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</si>
  <si>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</si>
  <si>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</si>
  <si>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</si>
  <si>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</si>
  <si>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</si>
  <si>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</si>
  <si>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</si>
  <si>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</si>
  <si>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</si>
  <si>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</si>
  <si>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</si>
  <si>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</si>
  <si>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</si>
  <si>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</si>
  <si>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</si>
  <si>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</si>
  <si>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</si>
  <si>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</si>
  <si>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</si>
  <si>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</si>
  <si>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</si>
  <si>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</si>
  <si>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</si>
  <si>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</si>
  <si>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</si>
  <si>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</si>
  <si>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</si>
  <si>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</si>
  <si>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</si>
  <si>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</si>
  <si>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</si>
  <si>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</si>
  <si>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</si>
  <si>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</si>
  <si>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</si>
  <si>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</si>
  <si>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</si>
  <si>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</si>
  <si>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</si>
  <si>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</si>
  <si>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</si>
  <si>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</si>
  <si>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</si>
  <si>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</si>
  <si>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</si>
  <si>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</si>
  <si>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</si>
  <si>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</si>
  <si>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</si>
  <si>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</si>
  <si>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</si>
  <si>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</si>
  <si>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</si>
  <si>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</si>
  <si>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</si>
  <si>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</si>
  <si>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</si>
  <si>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</si>
  <si>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</si>
  <si>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</si>
  <si>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</si>
  <si>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</si>
  <si>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</si>
  <si>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</si>
  <si>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</si>
  <si>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</si>
  <si>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</si>
  <si>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</si>
  <si>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</si>
  <si>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</si>
  <si>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</si>
  <si>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</si>
  <si>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</si>
  <si>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</si>
  <si>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</si>
  <si>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</si>
  <si>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</si>
  <si>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</si>
  <si>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</si>
  <si>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</si>
  <si>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</si>
  <si>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</si>
  <si>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</si>
  <si>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</si>
  <si>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</si>
  <si>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</si>
  <si>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</si>
  <si>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</si>
  <si>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</si>
  <si>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</si>
  <si>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</si>
  <si>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</si>
  <si>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</si>
  <si>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</si>
  <si>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</si>
  <si>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</si>
  <si>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</si>
  <si>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</si>
  <si>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</si>
  <si>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</si>
  <si>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</si>
  <si>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</si>
  <si>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</si>
  <si>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</si>
  <si>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</si>
  <si>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</si>
  <si>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</si>
  <si>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</si>
  <si>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</si>
  <si>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</si>
  <si>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</si>
  <si>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</si>
  <si>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</si>
  <si>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</si>
  <si>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</si>
  <si>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</si>
  <si>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</si>
  <si>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</si>
  <si>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</si>
  <si>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</si>
  <si>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</si>
  <si>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</si>
  <si>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</si>
  <si>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</si>
  <si>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</si>
  <si>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</si>
  <si>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</si>
  <si>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</si>
  <si>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</si>
  <si>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</si>
  <si>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</si>
  <si>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</si>
  <si>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</si>
  <si>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</si>
  <si>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</si>
  <si>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</si>
  <si>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</si>
  <si>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</si>
  <si>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</si>
  <si>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</si>
  <si>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</si>
  <si>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</si>
  <si>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</si>
  <si>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</si>
  <si>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</si>
  <si>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</si>
  <si>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</si>
  <si>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</si>
  <si>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</si>
  <si>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</si>
  <si>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</si>
  <si>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</si>
  <si>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</si>
  <si>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</si>
  <si>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</si>
  <si>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</si>
  <si>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</si>
  <si>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</si>
  <si>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</si>
  <si>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</si>
  <si>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</si>
  <si>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</si>
  <si>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</si>
  <si>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</si>
  <si>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</si>
  <si>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</si>
  <si>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</si>
  <si>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</si>
  <si>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</si>
  <si>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</si>
  <si>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</si>
  <si>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</si>
  <si>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</si>
  <si>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</si>
  <si>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</si>
  <si>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</si>
  <si>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</si>
  <si>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</si>
  <si>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</si>
  <si>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</si>
  <si>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</si>
  <si>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</si>
  <si>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</si>
  <si>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</si>
  <si>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</si>
  <si>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</si>
  <si>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</si>
  <si>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</si>
  <si>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</si>
  <si>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</si>
  <si>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</si>
  <si>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</si>
  <si>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</si>
  <si>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</si>
  <si>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</si>
  <si>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</si>
  <si>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</si>
  <si>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</si>
  <si>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</si>
  <si>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</si>
  <si>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</si>
  <si>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</si>
  <si>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</si>
  <si>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</si>
  <si>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</si>
  <si>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</si>
  <si>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</si>
  <si>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</si>
  <si>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</si>
  <si>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</si>
  <si>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</si>
  <si>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</si>
  <si>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</si>
  <si>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</si>
  <si>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</si>
  <si>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</si>
  <si>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</si>
  <si>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</si>
  <si>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</si>
  <si>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</si>
  <si>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</si>
  <si>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</si>
  <si>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</si>
  <si>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</si>
  <si>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</si>
  <si>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</si>
  <si>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</si>
  <si>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</si>
  <si>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</si>
  <si>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</si>
  <si>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</si>
  <si>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</si>
  <si>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</si>
  <si>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</si>
  <si>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</si>
  <si>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</si>
  <si>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</si>
  <si>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</si>
  <si>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</si>
  <si>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</si>
  <si>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</si>
  <si>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</si>
  <si>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</si>
  <si>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</si>
  <si>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</si>
  <si>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</si>
  <si>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</si>
  <si>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</si>
  <si>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</si>
  <si>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</si>
  <si>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</si>
  <si>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</si>
  <si>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</si>
  <si>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</si>
  <si>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</si>
  <si>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</si>
  <si>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</si>
  <si>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</si>
  <si>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</si>
  <si>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</si>
  <si>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</si>
  <si>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</si>
  <si>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</si>
  <si>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</si>
  <si>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</si>
  <si>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</si>
  <si>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</si>
  <si>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</si>
  <si>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</si>
  <si>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</si>
  <si>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</si>
  <si>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</si>
  <si>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</si>
  <si>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</si>
  <si>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</si>
  <si>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</si>
  <si>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</si>
  <si>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</si>
  <si>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</si>
  <si>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</si>
  <si>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</si>
  <si>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</si>
  <si>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</si>
  <si>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</si>
  <si>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</si>
  <si>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</si>
  <si>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</si>
  <si>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</si>
  <si>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</si>
  <si>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</si>
  <si>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</si>
  <si>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</si>
  <si>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</si>
  <si>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</si>
  <si>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</si>
  <si>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</si>
  <si>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</si>
  <si>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</si>
  <si>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</si>
  <si>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</si>
  <si>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</si>
  <si>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</si>
  <si>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</si>
  <si>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</si>
  <si>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</si>
  <si>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</si>
  <si>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</si>
  <si>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</si>
  <si>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</si>
  <si>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</si>
  <si>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</si>
  <si>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</si>
  <si>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</si>
  <si>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</si>
  <si>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</si>
  <si>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</si>
  <si>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</si>
  <si>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</si>
  <si>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</si>
  <si>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</si>
  <si>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</si>
  <si>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</si>
  <si>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</si>
  <si>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</si>
  <si>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</si>
  <si>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</si>
  <si>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</si>
  <si>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</si>
  <si>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</si>
  <si>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</si>
  <si>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</si>
  <si>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</si>
  <si>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</si>
  <si>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</si>
  <si>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</si>
  <si>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</si>
  <si>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</si>
  <si>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</si>
  <si>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</si>
  <si>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</si>
  <si>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</si>
  <si>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</si>
  <si>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</si>
  <si>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</si>
  <si>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</si>
  <si>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</si>
  <si>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</si>
  <si>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</si>
  <si>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</si>
  <si>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</si>
  <si>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</si>
  <si>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</si>
  <si>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</si>
  <si>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</si>
  <si>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</si>
  <si>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</si>
  <si>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</si>
  <si>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</si>
  <si>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</si>
  <si>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</si>
  <si>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</si>
  <si>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</si>
  <si>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</si>
  <si>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</si>
  <si>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</si>
  <si>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</si>
  <si>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</si>
  <si>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</si>
  <si>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</si>
  <si>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</si>
  <si>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</si>
  <si>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</si>
  <si>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</si>
  <si>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</si>
  <si>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</si>
  <si>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</si>
  <si>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</si>
  <si>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</si>
  <si>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</si>
  <si>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</si>
  <si>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</si>
  <si>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</si>
  <si>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</si>
  <si>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</si>
  <si>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</si>
  <si>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</si>
  <si>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</si>
  <si>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</si>
  <si>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</si>
  <si>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</si>
  <si>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</si>
  <si>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</si>
  <si>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</si>
  <si>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</si>
  <si>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</si>
  <si>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</si>
  <si>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</si>
  <si>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</si>
  <si>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</si>
  <si>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</si>
  <si>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</si>
  <si>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</si>
  <si>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</si>
  <si>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</si>
  <si>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</si>
  <si>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</si>
  <si>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</si>
  <si>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</si>
  <si>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</si>
  <si>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</si>
  <si>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</si>
  <si>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</si>
  <si>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</si>
  <si>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</si>
  <si>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</si>
  <si>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</si>
  <si>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</si>
  <si>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</si>
  <si>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</si>
  <si>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</si>
  <si>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</si>
  <si>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</si>
  <si>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</si>
  <si>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</si>
  <si>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</si>
  <si>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</si>
  <si>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</si>
  <si>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</si>
  <si>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</si>
  <si>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</si>
  <si>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</si>
  <si>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</si>
  <si>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</si>
  <si>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</si>
  <si>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</si>
  <si>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</si>
  <si>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</si>
  <si>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</si>
  <si>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</si>
  <si>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</si>
  <si>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</si>
  <si>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</si>
  <si>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</si>
  <si>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</si>
  <si>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</si>
  <si>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</si>
  <si>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</si>
  <si>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</si>
  <si>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</si>
  <si>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</si>
  <si>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</si>
  <si>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</si>
  <si>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</si>
  <si>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</si>
  <si>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</si>
  <si>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</si>
  <si>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</si>
  <si>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</si>
  <si>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</si>
  <si>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</si>
  <si>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</si>
  <si>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</si>
  <si>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</si>
  <si>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</si>
  <si>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</si>
  <si>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</si>
  <si>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</si>
  <si>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</si>
  <si>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</si>
  <si>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</si>
  <si>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</si>
  <si>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</si>
  <si>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</si>
  <si>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</si>
  <si>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</si>
  <si>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</si>
  <si>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</si>
  <si>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</si>
  <si>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</si>
  <si>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</si>
  <si>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</si>
  <si>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</si>
  <si>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</si>
  <si>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</si>
  <si>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</si>
  <si>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</si>
  <si>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</si>
  <si>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</si>
  <si>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</si>
  <si>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</si>
  <si>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</si>
  <si>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</si>
  <si>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</si>
  <si>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</si>
  <si>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</si>
  <si>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</si>
  <si>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</si>
  <si>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</si>
  <si>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</si>
  <si>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</si>
  <si>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</si>
  <si>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</si>
  <si>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</si>
  <si>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</si>
  <si>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</si>
  <si>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</si>
  <si>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</si>
  <si>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</si>
  <si>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</si>
  <si>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</si>
  <si>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</si>
  <si>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</si>
  <si>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</si>
  <si>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</si>
  <si>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</si>
  <si>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</si>
  <si>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</si>
  <si>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</si>
  <si>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</si>
  <si>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</si>
  <si>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</si>
  <si>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</si>
  <si>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</si>
  <si>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</si>
  <si>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</si>
  <si>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</si>
  <si>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</si>
  <si>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</si>
  <si>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</si>
  <si>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</si>
  <si>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</si>
  <si>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</si>
  <si>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</si>
  <si>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</si>
  <si>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</si>
  <si>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</si>
  <si>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</si>
  <si>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</si>
  <si>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</si>
  <si>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</si>
  <si>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</si>
  <si>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</si>
  <si>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</si>
  <si>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</si>
  <si>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</si>
  <si>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</si>
  <si>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</si>
  <si>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</si>
  <si>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</si>
  <si>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</si>
  <si>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</si>
  <si>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</si>
  <si>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</si>
  <si>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</si>
  <si>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</si>
  <si>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</si>
  <si>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</si>
  <si>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</si>
  <si>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</si>
  <si>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</si>
  <si>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</si>
  <si>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</si>
  <si>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</si>
  <si>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</si>
  <si>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</si>
  <si>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</si>
  <si>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</si>
  <si>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</si>
  <si>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</si>
  <si>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</si>
  <si>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</si>
  <si>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</si>
  <si>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</si>
  <si>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</si>
  <si>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</si>
  <si>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</si>
  <si>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</si>
  <si>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</si>
  <si>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</si>
  <si>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</si>
  <si>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</si>
  <si>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</si>
  <si>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</si>
  <si>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</si>
  <si>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</si>
  <si>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</si>
  <si>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</si>
  <si>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</si>
  <si>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</si>
  <si>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</si>
  <si>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</si>
  <si>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</si>
  <si>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</si>
  <si>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</si>
  <si>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</si>
  <si>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</si>
  <si>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</si>
  <si>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</si>
  <si>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</si>
  <si>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</si>
  <si>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</si>
  <si>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</si>
  <si>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</si>
  <si>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</si>
  <si>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</si>
  <si>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</si>
  <si>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</si>
  <si>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</si>
  <si>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</si>
  <si>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</si>
  <si>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</si>
  <si>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</si>
  <si>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</si>
  <si>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</si>
  <si>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</si>
  <si>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</si>
  <si>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</si>
  <si>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</si>
  <si>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</si>
  <si>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</si>
  <si>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</si>
  <si>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</si>
  <si>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</si>
  <si>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</si>
  <si>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</si>
  <si>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</si>
  <si>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</si>
  <si>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</si>
  <si>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</si>
  <si>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</si>
  <si>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</si>
  <si>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</si>
  <si>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</si>
  <si>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</si>
  <si>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</si>
  <si>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</si>
  <si>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</si>
  <si>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PWC</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</si>
  <si>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</si>
  <si>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</si>
  <si>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</si>
  <si>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</si>
  <si>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</si>
  <si>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</si>
  <si>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</si>
  <si>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</si>
  <si>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</si>
  <si>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</si>
  <si>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</si>
  <si>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</si>
  <si>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</si>
  <si>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</si>
  <si>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</si>
  <si>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</si>
  <si>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</si>
  <si>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</si>
  <si>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</si>
  <si>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</si>
  <si>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</si>
  <si>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</si>
  <si>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</si>
  <si>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</si>
  <si>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</si>
  <si>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</si>
  <si>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</si>
  <si>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</si>
  <si>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</si>
  <si>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</si>
  <si>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</si>
  <si>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</si>
  <si>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</si>
  <si>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</si>
  <si>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</si>
  <si>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</si>
  <si>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</si>
  <si>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</si>
  <si>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</si>
  <si>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</si>
  <si>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</si>
  <si>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</si>
  <si>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</si>
  <si>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</si>
  <si>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</si>
  <si>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</si>
  <si>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</si>
  <si>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</si>
  <si>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</si>
  <si>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</si>
  <si>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</si>
  <si>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</si>
  <si>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</si>
  <si>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</si>
  <si>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</si>
  <si>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</si>
  <si>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</si>
  <si>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</si>
  <si>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</si>
  <si>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</si>
  <si>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</si>
  <si>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</si>
  <si>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</si>
  <si>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</si>
  <si>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</si>
  <si>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</si>
  <si>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</si>
  <si>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</si>
  <si>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</si>
  <si>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</si>
  <si>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</si>
  <si>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</si>
  <si>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</si>
  <si>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</si>
  <si>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</si>
  <si>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</si>
  <si>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</si>
  <si>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</si>
  <si>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</si>
  <si>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</si>
  <si>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</si>
  <si>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</si>
  <si>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</si>
  <si>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</si>
  <si>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</si>
  <si>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</si>
  <si>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</si>
  <si>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</si>
  <si>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</si>
  <si>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</si>
  <si>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</si>
  <si>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</si>
  <si>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</si>
  <si>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</si>
  <si>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</si>
  <si>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</si>
  <si>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</si>
  <si>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</si>
  <si>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</si>
  <si>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</si>
  <si>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</si>
  <si>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Cut-off Date: [30/06/22]</t>
  </si>
  <si>
    <t>Reporting Date: [07/06/22]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</si>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</sst>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3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0" fontId="2" fillId="0" borderId="0" xfId="0" applyFont="1" applyFill="1" applyAlignment="1">
      <alignment horizontal="center" vertical="center" wrapText="1"/>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cellXfs>
  <cellStyles count="35">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4" xfId="18" xr:uid="{B906D113-9B25-484A-A832-7D0C83C2F4F5}"/>
    <cellStyle name="Comma 4 2" xfId="21" xr:uid="{B46D63D9-16A3-4D5B-BC9D-3FFAAE664A57}"/>
    <cellStyle name="Comma 4 3" xfId="26" xr:uid="{184AEC9C-F40F-4015-B297-5D27750604B5}"/>
    <cellStyle name="Comma 5" xfId="20" xr:uid="{A0C9DD55-B783-4D0F-9267-7D93488AF715}"/>
    <cellStyle name="Comma 6" xfId="23" xr:uid="{BAC469B1-DAF7-4658-8617-6EBFB072E5C6}"/>
    <cellStyle name="Comma 7" xfId="34" xr:uid="{7F394B78-23FE-4ECA-8E5F-3099D177A703}"/>
    <cellStyle name="Hyperlink" xfId="2" builtinId="8"/>
    <cellStyle name="Hyperlink 2" xfId="12" xr:uid="{00000000-0005-0000-0000-000005000000}"/>
    <cellStyle name="Komma 2" xfId="16" xr:uid="{00000000-0005-0000-0000-000006000000}"/>
    <cellStyle name="Komma 2 2" xfId="30" xr:uid="{AA574EAA-3FD2-41EB-9EBD-3B3B2FAA9407}"/>
    <cellStyle name="Komma 3" xfId="11" xr:uid="{00000000-0005-0000-0000-000007000000}"/>
    <cellStyle name="Komma 3 2" xfId="19" xr:uid="{3208B1C4-A62C-455E-8500-2954B4D2F966}"/>
    <cellStyle name="Komma 3 3" xfId="22" xr:uid="{7754EB45-6F48-46BB-BB94-4824F0F7BA93}"/>
    <cellStyle name="Komma 3 4" xfId="28" xr:uid="{09B37922-57B4-42C6-A35D-B4AA97C5E2A3}"/>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M37" sqref="M37"/>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1814</v>
      </c>
      <c r="G9" s="6"/>
      <c r="H9" s="6"/>
      <c r="I9" s="6"/>
      <c r="J9" s="7"/>
    </row>
    <row r="10" spans="2:10" ht="21" x14ac:dyDescent="0.35">
      <c r="B10" s="5"/>
      <c r="C10" s="6"/>
      <c r="D10" s="6"/>
      <c r="E10" s="6"/>
      <c r="F10" s="12" t="s">
        <v>1813</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176" t="s">
        <v>4</v>
      </c>
      <c r="E24" s="177" t="s">
        <v>5</v>
      </c>
      <c r="F24" s="177"/>
      <c r="G24" s="177"/>
      <c r="H24" s="177"/>
      <c r="I24" s="6"/>
      <c r="J24" s="7"/>
    </row>
    <row r="25" spans="2:10" x14ac:dyDescent="0.35">
      <c r="B25" s="5"/>
      <c r="C25" s="6"/>
      <c r="D25" s="6"/>
      <c r="H25" s="6"/>
      <c r="I25" s="6"/>
      <c r="J25" s="7"/>
    </row>
    <row r="26" spans="2:10" x14ac:dyDescent="0.35">
      <c r="B26" s="5"/>
      <c r="C26" s="6"/>
      <c r="D26" s="176" t="s">
        <v>6</v>
      </c>
      <c r="E26" s="177"/>
      <c r="F26" s="177"/>
      <c r="G26" s="177"/>
      <c r="H26" s="177"/>
      <c r="I26" s="6"/>
      <c r="J26" s="7"/>
    </row>
    <row r="27" spans="2:10" x14ac:dyDescent="0.35">
      <c r="B27" s="5"/>
      <c r="C27" s="6"/>
      <c r="D27" s="15"/>
      <c r="E27" s="15"/>
      <c r="F27" s="15"/>
      <c r="G27" s="15"/>
      <c r="H27" s="15"/>
      <c r="I27" s="6"/>
      <c r="J27" s="7"/>
    </row>
    <row r="28" spans="2:10" x14ac:dyDescent="0.35">
      <c r="B28" s="5"/>
      <c r="C28" s="6"/>
      <c r="D28" s="176" t="s">
        <v>7</v>
      </c>
      <c r="E28" s="177" t="s">
        <v>5</v>
      </c>
      <c r="F28" s="177"/>
      <c r="G28" s="177"/>
      <c r="H28" s="177"/>
      <c r="I28" s="6"/>
      <c r="J28" s="7"/>
    </row>
    <row r="29" spans="2:10" x14ac:dyDescent="0.35">
      <c r="B29" s="5"/>
      <c r="C29" s="6"/>
      <c r="D29" s="15"/>
      <c r="E29" s="15"/>
      <c r="F29" s="15"/>
      <c r="G29" s="15"/>
      <c r="H29" s="15"/>
      <c r="I29" s="6"/>
      <c r="J29" s="7"/>
    </row>
    <row r="30" spans="2:10" x14ac:dyDescent="0.35">
      <c r="B30" s="5"/>
      <c r="C30" s="6"/>
      <c r="D30" s="176" t="s">
        <v>8</v>
      </c>
      <c r="E30" s="177" t="s">
        <v>5</v>
      </c>
      <c r="F30" s="177"/>
      <c r="G30" s="177"/>
      <c r="H30" s="177"/>
      <c r="I30" s="6"/>
      <c r="J30" s="7"/>
    </row>
    <row r="31" spans="2:10" x14ac:dyDescent="0.35">
      <c r="B31" s="5"/>
      <c r="C31" s="6"/>
      <c r="D31" s="15"/>
      <c r="E31" s="15"/>
      <c r="F31" s="15"/>
      <c r="G31" s="15"/>
      <c r="H31" s="15"/>
      <c r="I31" s="6"/>
      <c r="J31" s="7"/>
    </row>
    <row r="32" spans="2:10" x14ac:dyDescent="0.35">
      <c r="B32" s="5"/>
      <c r="C32" s="6"/>
      <c r="D32" s="176" t="s">
        <v>9</v>
      </c>
      <c r="E32" s="177" t="s">
        <v>5</v>
      </c>
      <c r="F32" s="177"/>
      <c r="G32" s="177"/>
      <c r="H32" s="177"/>
      <c r="I32" s="6"/>
      <c r="J32" s="7"/>
    </row>
    <row r="33" spans="2:10" x14ac:dyDescent="0.35">
      <c r="B33" s="5"/>
      <c r="C33" s="6"/>
      <c r="I33" s="6"/>
      <c r="J33" s="7"/>
    </row>
    <row r="34" spans="2:10" x14ac:dyDescent="0.35">
      <c r="B34" s="5"/>
      <c r="C34" s="6"/>
      <c r="D34" s="176" t="s">
        <v>10</v>
      </c>
      <c r="E34" s="177" t="s">
        <v>5</v>
      </c>
      <c r="F34" s="177"/>
      <c r="G34" s="177"/>
      <c r="H34" s="177"/>
      <c r="I34" s="6"/>
      <c r="J34" s="7"/>
    </row>
    <row r="35" spans="2:10" x14ac:dyDescent="0.35">
      <c r="B35" s="5"/>
      <c r="C35" s="6"/>
      <c r="D35" s="6"/>
      <c r="E35" s="6"/>
      <c r="F35" s="6"/>
      <c r="G35" s="6"/>
      <c r="H35" s="6"/>
      <c r="I35" s="6"/>
      <c r="J35" s="7"/>
    </row>
    <row r="36" spans="2:10" x14ac:dyDescent="0.35">
      <c r="B36" s="5"/>
      <c r="C36" s="6"/>
      <c r="D36" s="174" t="s">
        <v>11</v>
      </c>
      <c r="E36" s="175"/>
      <c r="F36" s="175"/>
      <c r="G36" s="175"/>
      <c r="H36" s="175"/>
      <c r="I36" s="6"/>
      <c r="J36" s="7"/>
    </row>
    <row r="37" spans="2:10" x14ac:dyDescent="0.35">
      <c r="B37" s="5"/>
      <c r="C37" s="6"/>
      <c r="D37" s="6"/>
      <c r="E37" s="6"/>
      <c r="F37" s="14"/>
      <c r="G37" s="6"/>
      <c r="H37" s="6"/>
      <c r="I37" s="6"/>
      <c r="J37" s="7"/>
    </row>
    <row r="38" spans="2:10" x14ac:dyDescent="0.35">
      <c r="B38" s="5"/>
      <c r="C38" s="6"/>
      <c r="D38" s="174" t="s">
        <v>12</v>
      </c>
      <c r="E38" s="175"/>
      <c r="F38" s="175"/>
      <c r="G38" s="175"/>
      <c r="H38" s="175"/>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J15" sqref="J15"/>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8"/>
      <c r="D2" s="183" t="s">
        <v>1661</v>
      </c>
      <c r="E2" s="183"/>
      <c r="F2" s="183"/>
      <c r="G2" s="183"/>
      <c r="H2" s="183"/>
      <c r="I2" s="183"/>
      <c r="J2" s="183"/>
      <c r="K2" s="183"/>
      <c r="L2" s="183"/>
      <c r="M2" s="183"/>
      <c r="N2" s="129"/>
    </row>
    <row r="3" spans="3:16" ht="12" customHeight="1" x14ac:dyDescent="0.35">
      <c r="C3" s="130"/>
      <c r="D3" s="131"/>
      <c r="E3" s="131"/>
      <c r="F3" s="131"/>
      <c r="G3" s="131"/>
      <c r="H3" s="131"/>
      <c r="I3" s="131"/>
      <c r="J3" s="131"/>
      <c r="K3" s="131"/>
      <c r="L3" s="131"/>
      <c r="M3" s="131"/>
      <c r="N3" s="132"/>
    </row>
    <row r="4" spans="3:16" ht="26" x14ac:dyDescent="0.6">
      <c r="C4" s="130"/>
      <c r="D4" s="184" t="s">
        <v>1662</v>
      </c>
      <c r="E4" s="184"/>
      <c r="F4" s="184"/>
      <c r="G4" s="184"/>
      <c r="H4" s="184"/>
      <c r="I4" s="184"/>
      <c r="J4" s="184"/>
      <c r="K4" s="184"/>
      <c r="L4" s="184"/>
      <c r="M4" s="184"/>
      <c r="N4" s="132"/>
    </row>
    <row r="5" spans="3:16" ht="15" thickBot="1" x14ac:dyDescent="0.4">
      <c r="C5" s="130"/>
      <c r="D5" s="133"/>
      <c r="E5" s="133"/>
      <c r="F5" s="133"/>
      <c r="G5" s="133"/>
      <c r="H5" s="133"/>
      <c r="I5" s="133"/>
      <c r="J5" s="133"/>
      <c r="K5" s="133"/>
      <c r="L5" s="133"/>
      <c r="M5" s="134"/>
      <c r="N5" s="132"/>
    </row>
    <row r="6" spans="3:16" ht="15" thickTop="1" x14ac:dyDescent="0.35">
      <c r="C6" s="130"/>
      <c r="M6" s="19"/>
      <c r="N6" s="132"/>
    </row>
    <row r="7" spans="3:16" x14ac:dyDescent="0.35">
      <c r="C7" s="130"/>
      <c r="N7" s="132"/>
    </row>
    <row r="8" spans="3:16" ht="16" thickBot="1" x14ac:dyDescent="0.4">
      <c r="C8" s="130"/>
      <c r="D8" s="135" t="s">
        <v>1663</v>
      </c>
      <c r="E8" s="136"/>
      <c r="F8" s="136"/>
      <c r="M8" s="19"/>
      <c r="N8" s="132"/>
    </row>
    <row r="9" spans="3:16" ht="15" thickTop="1" x14ac:dyDescent="0.35">
      <c r="C9" s="130"/>
      <c r="M9" s="19"/>
      <c r="N9" s="132"/>
    </row>
    <row r="10" spans="3:16" x14ac:dyDescent="0.35">
      <c r="C10" s="130"/>
      <c r="D10" s="137" t="s">
        <v>1664</v>
      </c>
      <c r="E10" s="137"/>
      <c r="F10" s="137"/>
      <c r="G10" s="137"/>
      <c r="H10" s="137"/>
      <c r="I10" s="137"/>
      <c r="J10" s="137" t="s">
        <v>1665</v>
      </c>
      <c r="K10" s="138">
        <v>0.1</v>
      </c>
      <c r="L10" s="138">
        <v>0.2</v>
      </c>
      <c r="M10" s="138">
        <v>0.3</v>
      </c>
      <c r="N10" s="132"/>
    </row>
    <row r="11" spans="3:16" x14ac:dyDescent="0.35">
      <c r="C11" s="130"/>
      <c r="D11" s="185" t="s">
        <v>1666</v>
      </c>
      <c r="E11" s="186"/>
      <c r="F11" s="186"/>
      <c r="G11" s="186"/>
      <c r="H11" s="186"/>
      <c r="I11" s="187"/>
      <c r="J11" s="166">
        <f>'A. HTT General'!C38</f>
        <v>30968.865000000002</v>
      </c>
      <c r="K11" s="166">
        <f>J11</f>
        <v>30968.865000000002</v>
      </c>
      <c r="L11" s="166">
        <f>K11</f>
        <v>30968.865000000002</v>
      </c>
      <c r="M11" s="166">
        <f>L11</f>
        <v>30968.865000000002</v>
      </c>
      <c r="N11" s="132"/>
      <c r="O11" s="139"/>
    </row>
    <row r="12" spans="3:16" x14ac:dyDescent="0.35">
      <c r="C12" s="130"/>
      <c r="D12" s="188" t="s">
        <v>1667</v>
      </c>
      <c r="E12" s="189"/>
      <c r="F12" s="189"/>
      <c r="G12" s="189"/>
      <c r="H12" s="189"/>
      <c r="I12" s="190"/>
      <c r="J12" s="167">
        <f>'B1. HTT Mortgage Assets'!C219</f>
        <v>0.52300000000000002</v>
      </c>
      <c r="K12" s="167">
        <v>0.57110000000000005</v>
      </c>
      <c r="L12" s="167">
        <v>0.64249999999999996</v>
      </c>
      <c r="M12" s="167">
        <v>0.73429999999999995</v>
      </c>
      <c r="N12" s="132"/>
    </row>
    <row r="13" spans="3:16" x14ac:dyDescent="0.35">
      <c r="C13" s="130"/>
      <c r="D13" s="188" t="s">
        <v>1668</v>
      </c>
      <c r="E13" s="189"/>
      <c r="F13" s="189"/>
      <c r="G13" s="189"/>
      <c r="H13" s="189"/>
      <c r="I13" s="190"/>
      <c r="J13" s="168">
        <f>J11</f>
        <v>30968.865000000002</v>
      </c>
      <c r="K13" s="166">
        <v>30791.395102173166</v>
      </c>
      <c r="L13" s="166">
        <v>29863.726718681773</v>
      </c>
      <c r="M13" s="166">
        <v>28243.285470912804</v>
      </c>
      <c r="N13" s="132"/>
      <c r="P13" s="157"/>
    </row>
    <row r="14" spans="3:16" x14ac:dyDescent="0.35">
      <c r="C14" s="130"/>
      <c r="D14" s="188" t="s">
        <v>1669</v>
      </c>
      <c r="E14" s="189"/>
      <c r="F14" s="189"/>
      <c r="G14" s="189"/>
      <c r="H14" s="189"/>
      <c r="I14" s="190"/>
      <c r="J14" s="168">
        <f>'A. HTT General'!C39</f>
        <v>25780</v>
      </c>
      <c r="K14" s="168">
        <f>J14</f>
        <v>25780</v>
      </c>
      <c r="L14" s="168">
        <f>J14</f>
        <v>25780</v>
      </c>
      <c r="M14" s="168">
        <f>J14</f>
        <v>25780</v>
      </c>
      <c r="N14" s="132"/>
    </row>
    <row r="15" spans="3:16" x14ac:dyDescent="0.35">
      <c r="C15" s="130"/>
      <c r="D15" s="188" t="s">
        <v>1670</v>
      </c>
      <c r="E15" s="189"/>
      <c r="F15" s="189"/>
      <c r="G15" s="189"/>
      <c r="H15" s="189"/>
      <c r="I15" s="190"/>
      <c r="J15" s="167">
        <f>J13/J14-1</f>
        <v>0.20127482544608233</v>
      </c>
      <c r="K15" s="167">
        <f>K13/K14-1</f>
        <v>0.19439081079027032</v>
      </c>
      <c r="L15" s="167">
        <f>L13/L14-1</f>
        <v>0.15840677729564678</v>
      </c>
      <c r="M15" s="167">
        <f>M13/M14-1</f>
        <v>9.5550251005151354E-2</v>
      </c>
      <c r="N15" s="132"/>
    </row>
    <row r="16" spans="3:16" x14ac:dyDescent="0.35">
      <c r="C16" s="130"/>
      <c r="N16" s="132"/>
    </row>
    <row r="17" spans="3:14" x14ac:dyDescent="0.35">
      <c r="C17" s="130"/>
      <c r="N17" s="132"/>
    </row>
    <row r="18" spans="3:14" ht="16" thickBot="1" x14ac:dyDescent="0.4">
      <c r="C18" s="130"/>
      <c r="D18" s="135" t="s">
        <v>1671</v>
      </c>
      <c r="E18" s="136"/>
      <c r="F18" s="136"/>
      <c r="N18" s="132"/>
    </row>
    <row r="19" spans="3:14" ht="15" thickTop="1" x14ac:dyDescent="0.35">
      <c r="C19" s="130"/>
      <c r="N19" s="132"/>
    </row>
    <row r="20" spans="3:14" x14ac:dyDescent="0.35">
      <c r="C20" s="130"/>
      <c r="D20" s="191"/>
      <c r="E20" s="192"/>
      <c r="F20" s="192"/>
      <c r="G20" s="192"/>
      <c r="H20" s="192"/>
      <c r="I20" s="192"/>
      <c r="J20" s="192"/>
      <c r="K20" s="192"/>
      <c r="L20" s="192"/>
      <c r="M20" s="193"/>
      <c r="N20" s="132"/>
    </row>
    <row r="21" spans="3:14" x14ac:dyDescent="0.35">
      <c r="C21" s="130"/>
      <c r="D21" s="194"/>
      <c r="E21" s="192"/>
      <c r="F21" s="192"/>
      <c r="G21" s="192"/>
      <c r="H21" s="192"/>
      <c r="I21" s="192"/>
      <c r="J21" s="192"/>
      <c r="K21" s="192"/>
      <c r="L21" s="192"/>
      <c r="M21" s="193"/>
      <c r="N21" s="132"/>
    </row>
    <row r="22" spans="3:14" x14ac:dyDescent="0.35">
      <c r="C22" s="130"/>
      <c r="D22" s="194"/>
      <c r="E22" s="192"/>
      <c r="F22" s="192"/>
      <c r="G22" s="192"/>
      <c r="H22" s="192"/>
      <c r="I22" s="192"/>
      <c r="J22" s="192"/>
      <c r="K22" s="192"/>
      <c r="L22" s="192"/>
      <c r="M22" s="193"/>
      <c r="N22" s="132"/>
    </row>
    <row r="23" spans="3:14" x14ac:dyDescent="0.35">
      <c r="C23" s="130"/>
      <c r="D23" s="194"/>
      <c r="E23" s="192"/>
      <c r="F23" s="192"/>
      <c r="G23" s="192"/>
      <c r="H23" s="192"/>
      <c r="I23" s="192"/>
      <c r="J23" s="192"/>
      <c r="K23" s="192"/>
      <c r="L23" s="192"/>
      <c r="M23" s="193"/>
      <c r="N23" s="132"/>
    </row>
    <row r="24" spans="3:14" x14ac:dyDescent="0.35">
      <c r="C24" s="130"/>
      <c r="D24" s="180"/>
      <c r="E24" s="181"/>
      <c r="F24" s="181"/>
      <c r="G24" s="181"/>
      <c r="H24" s="181"/>
      <c r="I24" s="181"/>
      <c r="J24" s="181"/>
      <c r="K24" s="181"/>
      <c r="L24" s="181"/>
      <c r="M24" s="182"/>
      <c r="N24" s="132"/>
    </row>
    <row r="25" spans="3:14" x14ac:dyDescent="0.35">
      <c r="C25" s="130"/>
      <c r="D25" s="180"/>
      <c r="E25" s="181"/>
      <c r="F25" s="181"/>
      <c r="G25" s="181"/>
      <c r="H25" s="181"/>
      <c r="I25" s="181"/>
      <c r="J25" s="181"/>
      <c r="K25" s="181"/>
      <c r="L25" s="181"/>
      <c r="M25" s="182"/>
      <c r="N25" s="132"/>
    </row>
    <row r="26" spans="3:14" x14ac:dyDescent="0.35">
      <c r="C26" s="130"/>
      <c r="D26" s="194"/>
      <c r="E26" s="192"/>
      <c r="F26" s="192"/>
      <c r="G26" s="192"/>
      <c r="H26" s="192"/>
      <c r="I26" s="192"/>
      <c r="J26" s="192"/>
      <c r="K26" s="192"/>
      <c r="L26" s="192"/>
      <c r="M26" s="193"/>
      <c r="N26" s="132"/>
    </row>
    <row r="27" spans="3:14" x14ac:dyDescent="0.35">
      <c r="C27" s="130"/>
      <c r="D27" s="194"/>
      <c r="E27" s="192"/>
      <c r="F27" s="192"/>
      <c r="G27" s="192"/>
      <c r="H27" s="192"/>
      <c r="I27" s="192"/>
      <c r="J27" s="192"/>
      <c r="K27" s="192"/>
      <c r="L27" s="192"/>
      <c r="M27" s="193"/>
      <c r="N27" s="132"/>
    </row>
    <row r="28" spans="3:14" x14ac:dyDescent="0.35">
      <c r="C28" s="130"/>
      <c r="D28" s="180"/>
      <c r="E28" s="181"/>
      <c r="F28" s="181"/>
      <c r="G28" s="181"/>
      <c r="H28" s="181"/>
      <c r="I28" s="181"/>
      <c r="J28" s="181"/>
      <c r="K28" s="181"/>
      <c r="L28" s="181"/>
      <c r="M28" s="182"/>
      <c r="N28" s="132"/>
    </row>
    <row r="29" spans="3:14" x14ac:dyDescent="0.35">
      <c r="C29" s="130"/>
      <c r="D29" s="180"/>
      <c r="E29" s="181"/>
      <c r="F29" s="181"/>
      <c r="G29" s="181"/>
      <c r="H29" s="181"/>
      <c r="I29" s="181"/>
      <c r="J29" s="181"/>
      <c r="K29" s="181"/>
      <c r="L29" s="181"/>
      <c r="M29" s="182"/>
      <c r="N29" s="132"/>
    </row>
    <row r="30" spans="3:14" x14ac:dyDescent="0.35">
      <c r="C30" s="130"/>
      <c r="D30" s="180"/>
      <c r="E30" s="181"/>
      <c r="F30" s="181"/>
      <c r="G30" s="181"/>
      <c r="H30" s="181"/>
      <c r="I30" s="181"/>
      <c r="J30" s="181"/>
      <c r="K30" s="181"/>
      <c r="L30" s="181"/>
      <c r="M30" s="182"/>
      <c r="N30" s="132"/>
    </row>
    <row r="31" spans="3:14" x14ac:dyDescent="0.35">
      <c r="C31" s="130"/>
      <c r="N31" s="132"/>
    </row>
    <row r="32" spans="3:14" x14ac:dyDescent="0.35">
      <c r="C32" s="130"/>
      <c r="N32" s="132"/>
    </row>
    <row r="33" spans="3:14" x14ac:dyDescent="0.35">
      <c r="C33" s="195"/>
      <c r="D33" s="196"/>
      <c r="E33" s="196"/>
      <c r="F33" s="196"/>
      <c r="G33" s="196"/>
      <c r="H33" s="196"/>
      <c r="I33" s="196"/>
      <c r="J33" s="196"/>
      <c r="K33" s="196"/>
      <c r="L33" s="196"/>
      <c r="M33" s="196"/>
      <c r="N33" s="197"/>
    </row>
    <row r="34" spans="3:14" x14ac:dyDescent="0.35">
      <c r="C34" s="195"/>
      <c r="D34" s="196"/>
      <c r="E34" s="196"/>
      <c r="F34" s="196"/>
      <c r="G34" s="196"/>
      <c r="H34" s="196"/>
      <c r="I34" s="196"/>
      <c r="J34" s="196"/>
      <c r="K34" s="196"/>
      <c r="L34" s="196"/>
      <c r="M34" s="196"/>
      <c r="N34" s="197"/>
    </row>
    <row r="35" spans="3:14" x14ac:dyDescent="0.35">
      <c r="C35" s="195"/>
      <c r="D35" s="196"/>
      <c r="E35" s="196"/>
      <c r="F35" s="196"/>
      <c r="G35" s="196"/>
      <c r="H35" s="196"/>
      <c r="I35" s="196"/>
      <c r="J35" s="196"/>
      <c r="K35" s="196"/>
      <c r="L35" s="196"/>
      <c r="M35" s="196"/>
      <c r="N35" s="197"/>
    </row>
    <row r="36" spans="3:14" ht="15" thickBot="1" x14ac:dyDescent="0.4">
      <c r="C36" s="198"/>
      <c r="D36" s="199"/>
      <c r="E36" s="199"/>
      <c r="F36" s="199"/>
      <c r="G36" s="199"/>
      <c r="H36" s="199"/>
      <c r="I36" s="199"/>
      <c r="J36" s="199"/>
      <c r="K36" s="199"/>
      <c r="L36" s="199"/>
      <c r="M36" s="199"/>
      <c r="N36" s="200"/>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3" sqref="C83"/>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01" t="s">
        <v>1672</v>
      </c>
      <c r="B1" s="201"/>
    </row>
    <row r="2" spans="1:13" ht="31" x14ac:dyDescent="0.35">
      <c r="A2" s="48" t="s">
        <v>1673</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1674</v>
      </c>
      <c r="J4" s="113" t="s">
        <v>1473</v>
      </c>
      <c r="L4" s="49"/>
      <c r="M4" s="49"/>
    </row>
    <row r="5" spans="1:13" ht="15" thickBot="1" x14ac:dyDescent="0.4">
      <c r="H5" s="49"/>
      <c r="I5" s="149" t="s">
        <v>1475</v>
      </c>
      <c r="J5" s="51" t="s">
        <v>174</v>
      </c>
      <c r="L5" s="49"/>
      <c r="M5" s="49"/>
    </row>
    <row r="6" spans="1:13" ht="18.5" x14ac:dyDescent="0.35">
      <c r="A6" s="55"/>
      <c r="B6" s="56" t="s">
        <v>1675</v>
      </c>
      <c r="C6" s="55"/>
      <c r="E6" s="57"/>
      <c r="F6" s="57"/>
      <c r="G6" s="57"/>
      <c r="H6" s="49"/>
      <c r="I6" s="149" t="s">
        <v>1477</v>
      </c>
      <c r="J6" s="51" t="s">
        <v>137</v>
      </c>
      <c r="L6" s="49"/>
      <c r="M6" s="49"/>
    </row>
    <row r="7" spans="1:13" x14ac:dyDescent="0.35">
      <c r="B7" s="59" t="s">
        <v>1676</v>
      </c>
      <c r="H7" s="49"/>
      <c r="I7" s="149" t="s">
        <v>1479</v>
      </c>
      <c r="J7" s="51" t="s">
        <v>954</v>
      </c>
      <c r="L7" s="49"/>
      <c r="M7" s="49"/>
    </row>
    <row r="8" spans="1:13" x14ac:dyDescent="0.35">
      <c r="B8" s="59" t="s">
        <v>1677</v>
      </c>
      <c r="H8" s="49"/>
      <c r="I8" s="149" t="s">
        <v>1678</v>
      </c>
      <c r="J8" s="51" t="s">
        <v>1679</v>
      </c>
      <c r="L8" s="49"/>
      <c r="M8" s="49"/>
    </row>
    <row r="9" spans="1:13" ht="15" thickBot="1" x14ac:dyDescent="0.4">
      <c r="B9" s="60" t="s">
        <v>1680</v>
      </c>
      <c r="H9" s="49"/>
      <c r="L9" s="49"/>
      <c r="M9" s="49"/>
    </row>
    <row r="10" spans="1:13" x14ac:dyDescent="0.35">
      <c r="B10" s="61"/>
      <c r="H10" s="49"/>
      <c r="I10" s="150" t="s">
        <v>1681</v>
      </c>
      <c r="L10" s="49"/>
      <c r="M10" s="49"/>
    </row>
    <row r="11" spans="1:13" x14ac:dyDescent="0.35">
      <c r="B11" s="61"/>
      <c r="H11" s="49"/>
      <c r="I11" s="150" t="s">
        <v>1682</v>
      </c>
      <c r="L11" s="49"/>
      <c r="M11" s="49"/>
    </row>
    <row r="12" spans="1:13" ht="37" x14ac:dyDescent="0.35">
      <c r="A12" s="62" t="s">
        <v>83</v>
      </c>
      <c r="B12" s="62" t="s">
        <v>1683</v>
      </c>
      <c r="C12" s="63"/>
      <c r="D12" s="63"/>
      <c r="E12" s="63"/>
      <c r="F12" s="63"/>
      <c r="G12" s="63"/>
      <c r="H12" s="49"/>
      <c r="L12" s="49"/>
      <c r="M12" s="49"/>
    </row>
    <row r="13" spans="1:13" ht="15" customHeight="1" x14ac:dyDescent="0.35">
      <c r="A13" s="70"/>
      <c r="B13" s="71" t="s">
        <v>1684</v>
      </c>
      <c r="C13" s="70" t="s">
        <v>1685</v>
      </c>
      <c r="D13" s="70" t="s">
        <v>1686</v>
      </c>
      <c r="E13" s="72"/>
      <c r="F13" s="73"/>
      <c r="G13" s="73"/>
      <c r="H13" s="49"/>
      <c r="L13" s="49"/>
      <c r="M13" s="49"/>
    </row>
    <row r="14" spans="1:13" x14ac:dyDescent="0.35">
      <c r="A14" s="51" t="s">
        <v>1687</v>
      </c>
      <c r="B14" s="68" t="s">
        <v>1688</v>
      </c>
      <c r="C14" s="51" t="s">
        <v>137</v>
      </c>
      <c r="D14" s="51" t="s">
        <v>137</v>
      </c>
      <c r="E14" s="57"/>
      <c r="F14" s="57"/>
      <c r="G14" s="57"/>
      <c r="H14" s="49"/>
      <c r="L14" s="49"/>
      <c r="M14" s="49"/>
    </row>
    <row r="15" spans="1:13" x14ac:dyDescent="0.35">
      <c r="A15" s="51" t="s">
        <v>1689</v>
      </c>
      <c r="B15" s="68" t="s">
        <v>525</v>
      </c>
      <c r="C15" s="51" t="s">
        <v>88</v>
      </c>
      <c r="D15" s="51" t="s">
        <v>1690</v>
      </c>
      <c r="E15" s="57"/>
      <c r="F15" s="57"/>
      <c r="G15" s="57"/>
      <c r="H15" s="49"/>
      <c r="L15" s="49"/>
      <c r="M15" s="49"/>
    </row>
    <row r="16" spans="1:13" x14ac:dyDescent="0.35">
      <c r="A16" s="51" t="s">
        <v>1691</v>
      </c>
      <c r="B16" s="68" t="s">
        <v>1692</v>
      </c>
      <c r="C16" s="51" t="s">
        <v>137</v>
      </c>
      <c r="D16" s="51" t="s">
        <v>137</v>
      </c>
      <c r="E16" s="57"/>
      <c r="F16" s="57"/>
      <c r="G16" s="57"/>
      <c r="H16" s="49"/>
      <c r="L16" s="49"/>
      <c r="M16" s="49"/>
    </row>
    <row r="17" spans="1:13" x14ac:dyDescent="0.35">
      <c r="A17" s="51" t="s">
        <v>1693</v>
      </c>
      <c r="B17" s="68" t="s">
        <v>1694</v>
      </c>
      <c r="C17" s="51" t="s">
        <v>137</v>
      </c>
      <c r="D17" s="51" t="s">
        <v>137</v>
      </c>
      <c r="E17" s="57"/>
      <c r="F17" s="57"/>
      <c r="G17" s="57"/>
      <c r="H17" s="49"/>
      <c r="L17" s="49"/>
      <c r="M17" s="49"/>
    </row>
    <row r="18" spans="1:13" x14ac:dyDescent="0.35">
      <c r="A18" s="51" t="s">
        <v>1695</v>
      </c>
      <c r="B18" s="68" t="s">
        <v>1696</v>
      </c>
      <c r="C18" s="51" t="s">
        <v>88</v>
      </c>
      <c r="D18" s="51" t="s">
        <v>1690</v>
      </c>
      <c r="E18" s="57"/>
      <c r="F18" s="57"/>
      <c r="G18" s="57"/>
      <c r="H18" s="49"/>
      <c r="L18" s="49"/>
      <c r="M18" s="49"/>
    </row>
    <row r="19" spans="1:13" x14ac:dyDescent="0.35">
      <c r="A19" s="51" t="s">
        <v>1697</v>
      </c>
      <c r="B19" s="68" t="s">
        <v>1698</v>
      </c>
      <c r="C19" s="51" t="s">
        <v>137</v>
      </c>
      <c r="D19" s="51" t="s">
        <v>137</v>
      </c>
      <c r="E19" s="57"/>
      <c r="F19" s="57"/>
      <c r="G19" s="57"/>
      <c r="H19" s="49"/>
      <c r="L19" s="49"/>
      <c r="M19" s="49"/>
    </row>
    <row r="20" spans="1:13" x14ac:dyDescent="0.35">
      <c r="A20" s="51" t="s">
        <v>1699</v>
      </c>
      <c r="B20" s="68" t="s">
        <v>1700</v>
      </c>
      <c r="C20" s="51" t="s">
        <v>88</v>
      </c>
      <c r="D20" s="51" t="s">
        <v>1690</v>
      </c>
      <c r="E20" s="57"/>
      <c r="F20" s="57"/>
      <c r="G20" s="57"/>
      <c r="H20" s="49"/>
      <c r="L20" s="49"/>
      <c r="M20" s="49"/>
    </row>
    <row r="21" spans="1:13" x14ac:dyDescent="0.35">
      <c r="A21" s="51" t="s">
        <v>1701</v>
      </c>
      <c r="B21" s="68" t="s">
        <v>1702</v>
      </c>
      <c r="C21" s="51" t="s">
        <v>1703</v>
      </c>
      <c r="D21" s="51" t="s">
        <v>1704</v>
      </c>
      <c r="E21" s="57"/>
      <c r="F21" s="57"/>
      <c r="G21" s="57"/>
      <c r="H21" s="49"/>
      <c r="L21" s="49"/>
      <c r="M21" s="49"/>
    </row>
    <row r="22" spans="1:13" x14ac:dyDescent="0.35">
      <c r="A22" s="51" t="s">
        <v>1705</v>
      </c>
      <c r="B22" s="68" t="s">
        <v>1706</v>
      </c>
      <c r="C22" s="51" t="s">
        <v>137</v>
      </c>
      <c r="D22" s="51" t="s">
        <v>137</v>
      </c>
      <c r="E22" s="57"/>
      <c r="F22" s="57"/>
      <c r="G22" s="57"/>
      <c r="H22" s="49"/>
      <c r="L22" s="49"/>
      <c r="M22" s="49"/>
    </row>
    <row r="23" spans="1:13" x14ac:dyDescent="0.35">
      <c r="A23" s="51" t="s">
        <v>1707</v>
      </c>
      <c r="B23" s="68" t="s">
        <v>1708</v>
      </c>
      <c r="C23" s="51" t="s">
        <v>137</v>
      </c>
      <c r="D23" s="51" t="s">
        <v>137</v>
      </c>
      <c r="E23" s="57"/>
      <c r="F23" s="57"/>
      <c r="G23" s="57"/>
      <c r="H23" s="49"/>
      <c r="L23" s="49"/>
      <c r="M23" s="49"/>
    </row>
    <row r="24" spans="1:13" x14ac:dyDescent="0.35">
      <c r="A24" s="51" t="s">
        <v>1709</v>
      </c>
      <c r="B24" s="68" t="s">
        <v>1710</v>
      </c>
      <c r="C24" s="51" t="s">
        <v>1711</v>
      </c>
      <c r="D24" s="51" t="s">
        <v>954</v>
      </c>
      <c r="E24" s="57"/>
      <c r="F24" s="57"/>
      <c r="G24" s="57"/>
      <c r="H24" s="49"/>
      <c r="L24" s="49"/>
      <c r="M24" s="49"/>
    </row>
    <row r="25" spans="1:13" outlineLevel="1" x14ac:dyDescent="0.35">
      <c r="A25" s="51" t="s">
        <v>1712</v>
      </c>
      <c r="B25" s="66"/>
      <c r="E25" s="57"/>
      <c r="F25" s="57"/>
      <c r="G25" s="57"/>
      <c r="H25" s="49"/>
      <c r="L25" s="49"/>
      <c r="M25" s="49"/>
    </row>
    <row r="26" spans="1:13" outlineLevel="1" x14ac:dyDescent="0.35">
      <c r="A26" s="51" t="s">
        <v>1713</v>
      </c>
      <c r="B26" s="66"/>
      <c r="E26" s="57"/>
      <c r="F26" s="57"/>
      <c r="G26" s="57"/>
      <c r="H26" s="49"/>
      <c r="L26" s="49"/>
      <c r="M26" s="49"/>
    </row>
    <row r="27" spans="1:13" outlineLevel="1" x14ac:dyDescent="0.35">
      <c r="A27" s="51" t="s">
        <v>1714</v>
      </c>
      <c r="B27" s="66"/>
      <c r="E27" s="57"/>
      <c r="F27" s="57"/>
      <c r="G27" s="57"/>
      <c r="H27" s="49"/>
      <c r="L27" s="49"/>
      <c r="M27" s="49"/>
    </row>
    <row r="28" spans="1:13" outlineLevel="1" x14ac:dyDescent="0.35">
      <c r="A28" s="51" t="s">
        <v>1715</v>
      </c>
      <c r="B28" s="66"/>
      <c r="E28" s="57"/>
      <c r="F28" s="57"/>
      <c r="G28" s="57"/>
      <c r="H28" s="49"/>
      <c r="L28" s="49"/>
      <c r="M28" s="49"/>
    </row>
    <row r="29" spans="1:13" outlineLevel="1" x14ac:dyDescent="0.35">
      <c r="A29" s="51" t="s">
        <v>1716</v>
      </c>
      <c r="B29" s="66"/>
      <c r="E29" s="57"/>
      <c r="F29" s="57"/>
      <c r="G29" s="57"/>
      <c r="H29" s="49"/>
      <c r="L29" s="49"/>
      <c r="M29" s="49"/>
    </row>
    <row r="30" spans="1:13" outlineLevel="1" x14ac:dyDescent="0.35">
      <c r="A30" s="51" t="s">
        <v>1717</v>
      </c>
      <c r="B30" s="66"/>
      <c r="E30" s="57"/>
      <c r="F30" s="57"/>
      <c r="G30" s="57"/>
      <c r="H30" s="49"/>
      <c r="L30" s="49"/>
      <c r="M30" s="49"/>
    </row>
    <row r="31" spans="1:13" outlineLevel="1" x14ac:dyDescent="0.35">
      <c r="A31" s="51" t="s">
        <v>1718</v>
      </c>
      <c r="B31" s="66"/>
      <c r="E31" s="57"/>
      <c r="F31" s="57"/>
      <c r="G31" s="57"/>
      <c r="H31" s="49"/>
      <c r="L31" s="49"/>
      <c r="M31" s="49"/>
    </row>
    <row r="32" spans="1:13" outlineLevel="1" x14ac:dyDescent="0.35">
      <c r="A32" s="51" t="s">
        <v>1719</v>
      </c>
      <c r="B32" s="66"/>
      <c r="E32" s="57"/>
      <c r="F32" s="57"/>
      <c r="G32" s="57"/>
      <c r="H32" s="49"/>
      <c r="L32" s="49"/>
      <c r="M32" s="49"/>
    </row>
    <row r="33" spans="1:13" ht="18.5" x14ac:dyDescent="0.35">
      <c r="A33" s="63"/>
      <c r="B33" s="62" t="s">
        <v>1677</v>
      </c>
      <c r="C33" s="63"/>
      <c r="D33" s="63"/>
      <c r="E33" s="63"/>
      <c r="F33" s="63"/>
      <c r="G33" s="63"/>
      <c r="H33" s="49"/>
      <c r="L33" s="49"/>
      <c r="M33" s="49"/>
    </row>
    <row r="34" spans="1:13" ht="15" customHeight="1" x14ac:dyDescent="0.35">
      <c r="A34" s="70"/>
      <c r="B34" s="71" t="s">
        <v>1720</v>
      </c>
      <c r="C34" s="70" t="s">
        <v>1721</v>
      </c>
      <c r="D34" s="70" t="s">
        <v>1686</v>
      </c>
      <c r="E34" s="70" t="s">
        <v>1722</v>
      </c>
      <c r="F34" s="73"/>
      <c r="G34" s="73"/>
      <c r="H34" s="49"/>
      <c r="L34" s="49"/>
      <c r="M34" s="49"/>
    </row>
    <row r="35" spans="1:13" x14ac:dyDescent="0.35">
      <c r="A35" s="51" t="s">
        <v>1723</v>
      </c>
      <c r="B35" s="51" t="s">
        <v>1724</v>
      </c>
      <c r="C35" s="51" t="s">
        <v>137</v>
      </c>
      <c r="D35" s="51" t="s">
        <v>1725</v>
      </c>
      <c r="E35" s="51" t="s">
        <v>1726</v>
      </c>
      <c r="F35" s="151"/>
      <c r="G35" s="151"/>
      <c r="H35" s="49"/>
      <c r="L35" s="49"/>
      <c r="M35" s="49"/>
    </row>
    <row r="36" spans="1:13" x14ac:dyDescent="0.35">
      <c r="A36" s="51" t="s">
        <v>1727</v>
      </c>
      <c r="B36" s="68" t="s">
        <v>1728</v>
      </c>
      <c r="C36" s="51" t="s">
        <v>1016</v>
      </c>
      <c r="D36" s="51" t="s">
        <v>1016</v>
      </c>
      <c r="E36" s="51" t="s">
        <v>1016</v>
      </c>
      <c r="H36" s="49"/>
      <c r="L36" s="49"/>
      <c r="M36" s="49"/>
    </row>
    <row r="37" spans="1:13" x14ac:dyDescent="0.35">
      <c r="A37" s="51" t="s">
        <v>1729</v>
      </c>
      <c r="B37" s="68" t="s">
        <v>1730</v>
      </c>
      <c r="C37" s="51" t="s">
        <v>1016</v>
      </c>
      <c r="D37" s="51" t="s">
        <v>1016</v>
      </c>
      <c r="E37" s="51" t="s">
        <v>1016</v>
      </c>
      <c r="H37" s="49"/>
      <c r="L37" s="49"/>
      <c r="M37" s="49"/>
    </row>
    <row r="38" spans="1:13" x14ac:dyDescent="0.35">
      <c r="A38" s="51" t="s">
        <v>1731</v>
      </c>
      <c r="B38" s="68" t="s">
        <v>1732</v>
      </c>
      <c r="C38" s="51" t="s">
        <v>1016</v>
      </c>
      <c r="D38" s="51" t="s">
        <v>1016</v>
      </c>
      <c r="E38" s="51" t="s">
        <v>1016</v>
      </c>
      <c r="H38" s="49"/>
      <c r="L38" s="49"/>
      <c r="M38" s="49"/>
    </row>
    <row r="39" spans="1:13" x14ac:dyDescent="0.35">
      <c r="A39" s="51" t="s">
        <v>1733</v>
      </c>
      <c r="B39" s="68" t="s">
        <v>1734</v>
      </c>
      <c r="C39" s="51" t="s">
        <v>1016</v>
      </c>
      <c r="D39" s="51" t="s">
        <v>1016</v>
      </c>
      <c r="E39" s="51" t="s">
        <v>1016</v>
      </c>
      <c r="H39" s="49"/>
      <c r="L39" s="49"/>
      <c r="M39" s="49"/>
    </row>
    <row r="40" spans="1:13" x14ac:dyDescent="0.35">
      <c r="A40" s="51" t="s">
        <v>1735</v>
      </c>
      <c r="B40" s="68" t="s">
        <v>1736</v>
      </c>
      <c r="C40" s="51" t="s">
        <v>1016</v>
      </c>
      <c r="D40" s="51" t="s">
        <v>1016</v>
      </c>
      <c r="E40" s="51" t="s">
        <v>1016</v>
      </c>
      <c r="H40" s="49"/>
      <c r="L40" s="49"/>
      <c r="M40" s="49"/>
    </row>
    <row r="41" spans="1:13" x14ac:dyDescent="0.35">
      <c r="A41" s="51" t="s">
        <v>1737</v>
      </c>
      <c r="B41" s="68" t="s">
        <v>1738</v>
      </c>
      <c r="C41" s="51" t="s">
        <v>1016</v>
      </c>
      <c r="D41" s="51" t="s">
        <v>1016</v>
      </c>
      <c r="E41" s="51" t="s">
        <v>1016</v>
      </c>
      <c r="H41" s="49"/>
      <c r="L41" s="49"/>
      <c r="M41" s="49"/>
    </row>
    <row r="42" spans="1:13" x14ac:dyDescent="0.35">
      <c r="A42" s="51" t="s">
        <v>1739</v>
      </c>
      <c r="B42" s="68" t="s">
        <v>1740</v>
      </c>
      <c r="C42" s="51" t="s">
        <v>1016</v>
      </c>
      <c r="D42" s="51" t="s">
        <v>1016</v>
      </c>
      <c r="E42" s="51" t="s">
        <v>1016</v>
      </c>
      <c r="H42" s="49"/>
      <c r="L42" s="49"/>
      <c r="M42" s="49"/>
    </row>
    <row r="43" spans="1:13" x14ac:dyDescent="0.35">
      <c r="A43" s="51" t="s">
        <v>1741</v>
      </c>
      <c r="B43" s="68" t="s">
        <v>1742</v>
      </c>
      <c r="C43" s="51" t="s">
        <v>1016</v>
      </c>
      <c r="D43" s="51" t="s">
        <v>1016</v>
      </c>
      <c r="E43" s="51" t="s">
        <v>1016</v>
      </c>
      <c r="H43" s="49"/>
      <c r="L43" s="49"/>
      <c r="M43" s="49"/>
    </row>
    <row r="44" spans="1:13" x14ac:dyDescent="0.35">
      <c r="A44" s="51" t="s">
        <v>1743</v>
      </c>
      <c r="B44" s="68" t="s">
        <v>1744</v>
      </c>
      <c r="C44" s="51" t="s">
        <v>1016</v>
      </c>
      <c r="D44" s="51" t="s">
        <v>1016</v>
      </c>
      <c r="E44" s="51" t="s">
        <v>1016</v>
      </c>
      <c r="H44" s="49"/>
      <c r="L44" s="49"/>
      <c r="M44" s="49"/>
    </row>
    <row r="45" spans="1:13" x14ac:dyDescent="0.35">
      <c r="A45" s="51" t="s">
        <v>1745</v>
      </c>
      <c r="B45" s="68" t="s">
        <v>1746</v>
      </c>
      <c r="C45" s="51" t="s">
        <v>1016</v>
      </c>
      <c r="D45" s="51" t="s">
        <v>1016</v>
      </c>
      <c r="E45" s="51" t="s">
        <v>1016</v>
      </c>
      <c r="H45" s="49"/>
      <c r="L45" s="49"/>
      <c r="M45" s="49"/>
    </row>
    <row r="46" spans="1:13" x14ac:dyDescent="0.35">
      <c r="A46" s="51" t="s">
        <v>1747</v>
      </c>
      <c r="B46" s="68" t="s">
        <v>1748</v>
      </c>
      <c r="C46" s="51" t="s">
        <v>1016</v>
      </c>
      <c r="D46" s="51" t="s">
        <v>1016</v>
      </c>
      <c r="E46" s="51" t="s">
        <v>1016</v>
      </c>
      <c r="H46" s="49"/>
      <c r="L46" s="49"/>
      <c r="M46" s="49"/>
    </row>
    <row r="47" spans="1:13" x14ac:dyDescent="0.35">
      <c r="A47" s="51" t="s">
        <v>1749</v>
      </c>
      <c r="B47" s="68" t="s">
        <v>1750</v>
      </c>
      <c r="C47" s="51" t="s">
        <v>1016</v>
      </c>
      <c r="D47" s="51" t="s">
        <v>1016</v>
      </c>
      <c r="E47" s="51" t="s">
        <v>1016</v>
      </c>
      <c r="H47" s="49"/>
      <c r="L47" s="49"/>
      <c r="M47" s="49"/>
    </row>
    <row r="48" spans="1:13" x14ac:dyDescent="0.35">
      <c r="A48" s="51" t="s">
        <v>1751</v>
      </c>
      <c r="B48" s="68" t="s">
        <v>1752</v>
      </c>
      <c r="C48" s="51" t="s">
        <v>1016</v>
      </c>
      <c r="D48" s="51" t="s">
        <v>1016</v>
      </c>
      <c r="E48" s="51" t="s">
        <v>1016</v>
      </c>
      <c r="H48" s="49"/>
      <c r="L48" s="49"/>
      <c r="M48" s="49"/>
    </row>
    <row r="49" spans="1:13" x14ac:dyDescent="0.35">
      <c r="A49" s="51" t="s">
        <v>1753</v>
      </c>
      <c r="B49" s="68" t="s">
        <v>1754</v>
      </c>
      <c r="C49" s="51" t="s">
        <v>1016</v>
      </c>
      <c r="D49" s="51" t="s">
        <v>1016</v>
      </c>
      <c r="E49" s="51" t="s">
        <v>1016</v>
      </c>
      <c r="H49" s="49"/>
      <c r="I49" s="152"/>
      <c r="L49" s="49"/>
      <c r="M49" s="49"/>
    </row>
    <row r="50" spans="1:13" x14ac:dyDescent="0.35">
      <c r="A50" s="51" t="s">
        <v>1755</v>
      </c>
      <c r="B50" s="68" t="s">
        <v>1756</v>
      </c>
      <c r="C50" s="51" t="s">
        <v>1016</v>
      </c>
      <c r="D50" s="51" t="s">
        <v>1016</v>
      </c>
      <c r="E50" s="51" t="s">
        <v>1016</v>
      </c>
      <c r="H50" s="49"/>
      <c r="I50" s="152"/>
      <c r="L50" s="49"/>
      <c r="M50" s="49"/>
    </row>
    <row r="51" spans="1:13" x14ac:dyDescent="0.35">
      <c r="A51" s="51" t="s">
        <v>1757</v>
      </c>
      <c r="B51" s="68" t="s">
        <v>1758</v>
      </c>
      <c r="C51" s="51" t="s">
        <v>1016</v>
      </c>
      <c r="D51" s="51" t="s">
        <v>1016</v>
      </c>
      <c r="E51" s="51" t="s">
        <v>1016</v>
      </c>
      <c r="H51" s="49"/>
      <c r="L51" s="49"/>
      <c r="M51" s="49"/>
    </row>
    <row r="52" spans="1:13" x14ac:dyDescent="0.35">
      <c r="A52" s="51" t="s">
        <v>1759</v>
      </c>
      <c r="B52" s="68" t="s">
        <v>1760</v>
      </c>
      <c r="C52" s="51" t="s">
        <v>1016</v>
      </c>
      <c r="D52" s="51" t="s">
        <v>1016</v>
      </c>
      <c r="E52" s="51" t="s">
        <v>1016</v>
      </c>
      <c r="H52" s="49"/>
      <c r="L52" s="49"/>
      <c r="M52" s="49"/>
    </row>
    <row r="53" spans="1:13" x14ac:dyDescent="0.35">
      <c r="A53" s="51" t="s">
        <v>1761</v>
      </c>
      <c r="B53" s="68" t="s">
        <v>1762</v>
      </c>
      <c r="C53" s="51" t="s">
        <v>1016</v>
      </c>
      <c r="D53" s="51" t="s">
        <v>1016</v>
      </c>
      <c r="E53" s="51" t="s">
        <v>1016</v>
      </c>
      <c r="H53" s="49"/>
      <c r="L53" s="49"/>
      <c r="M53" s="49"/>
    </row>
    <row r="54" spans="1:13" x14ac:dyDescent="0.35">
      <c r="A54" s="51" t="s">
        <v>1763</v>
      </c>
      <c r="B54" s="68" t="s">
        <v>1764</v>
      </c>
      <c r="C54" s="51" t="s">
        <v>1016</v>
      </c>
      <c r="D54" s="51" t="s">
        <v>1016</v>
      </c>
      <c r="E54" s="51" t="s">
        <v>1016</v>
      </c>
      <c r="H54" s="49"/>
      <c r="L54" s="49"/>
      <c r="M54" s="49"/>
    </row>
    <row r="55" spans="1:13" x14ac:dyDescent="0.35">
      <c r="A55" s="51" t="s">
        <v>1765</v>
      </c>
      <c r="B55" s="68" t="s">
        <v>1766</v>
      </c>
      <c r="C55" s="51" t="s">
        <v>1016</v>
      </c>
      <c r="D55" s="51" t="s">
        <v>1016</v>
      </c>
      <c r="E55" s="51" t="s">
        <v>1016</v>
      </c>
      <c r="H55" s="49"/>
      <c r="L55" s="49"/>
      <c r="M55" s="49"/>
    </row>
    <row r="56" spans="1:13" x14ac:dyDescent="0.35">
      <c r="A56" s="51" t="s">
        <v>1767</v>
      </c>
      <c r="B56" s="68" t="s">
        <v>1768</v>
      </c>
      <c r="C56" s="51" t="s">
        <v>1016</v>
      </c>
      <c r="D56" s="51" t="s">
        <v>1016</v>
      </c>
      <c r="E56" s="51" t="s">
        <v>1016</v>
      </c>
      <c r="H56" s="49"/>
      <c r="L56" s="49"/>
      <c r="M56" s="49"/>
    </row>
    <row r="57" spans="1:13" x14ac:dyDescent="0.35">
      <c r="A57" s="51" t="s">
        <v>1769</v>
      </c>
      <c r="B57" s="68" t="s">
        <v>1770</v>
      </c>
      <c r="C57" s="51" t="s">
        <v>1016</v>
      </c>
      <c r="D57" s="51" t="s">
        <v>1016</v>
      </c>
      <c r="E57" s="51" t="s">
        <v>1016</v>
      </c>
      <c r="H57" s="49"/>
      <c r="L57" s="49"/>
      <c r="M57" s="49"/>
    </row>
    <row r="58" spans="1:13" x14ac:dyDescent="0.35">
      <c r="A58" s="51" t="s">
        <v>1771</v>
      </c>
      <c r="B58" s="68" t="s">
        <v>1772</v>
      </c>
      <c r="C58" s="51" t="s">
        <v>1016</v>
      </c>
      <c r="D58" s="51" t="s">
        <v>1016</v>
      </c>
      <c r="E58" s="51" t="s">
        <v>1016</v>
      </c>
      <c r="H58" s="49"/>
      <c r="L58" s="49"/>
      <c r="M58" s="49"/>
    </row>
    <row r="59" spans="1:13" x14ac:dyDescent="0.35">
      <c r="A59" s="51" t="s">
        <v>1773</v>
      </c>
      <c r="B59" s="68" t="s">
        <v>1774</v>
      </c>
      <c r="C59" s="51" t="s">
        <v>1016</v>
      </c>
      <c r="D59" s="51" t="s">
        <v>1016</v>
      </c>
      <c r="E59" s="51" t="s">
        <v>1016</v>
      </c>
      <c r="H59" s="49"/>
      <c r="L59" s="49"/>
      <c r="M59" s="49"/>
    </row>
    <row r="60" spans="1:13" outlineLevel="1" x14ac:dyDescent="0.35">
      <c r="A60" s="51" t="s">
        <v>1775</v>
      </c>
      <c r="B60" s="68"/>
      <c r="E60" s="68"/>
      <c r="F60" s="68"/>
      <c r="G60" s="68"/>
      <c r="H60" s="49"/>
      <c r="L60" s="49"/>
      <c r="M60" s="49"/>
    </row>
    <row r="61" spans="1:13" outlineLevel="1" x14ac:dyDescent="0.35">
      <c r="A61" s="51" t="s">
        <v>1776</v>
      </c>
      <c r="B61" s="68"/>
      <c r="E61" s="68"/>
      <c r="F61" s="68"/>
      <c r="G61" s="68"/>
      <c r="H61" s="49"/>
      <c r="L61" s="49"/>
      <c r="M61" s="49"/>
    </row>
    <row r="62" spans="1:13" outlineLevel="1" x14ac:dyDescent="0.35">
      <c r="A62" s="51" t="s">
        <v>1777</v>
      </c>
      <c r="B62" s="68"/>
      <c r="E62" s="68"/>
      <c r="F62" s="68"/>
      <c r="G62" s="68"/>
      <c r="H62" s="49"/>
      <c r="L62" s="49"/>
      <c r="M62" s="49"/>
    </row>
    <row r="63" spans="1:13" outlineLevel="1" x14ac:dyDescent="0.35">
      <c r="A63" s="51" t="s">
        <v>1778</v>
      </c>
      <c r="B63" s="68"/>
      <c r="E63" s="68"/>
      <c r="F63" s="68"/>
      <c r="G63" s="68"/>
      <c r="H63" s="49"/>
      <c r="L63" s="49"/>
      <c r="M63" s="49"/>
    </row>
    <row r="64" spans="1:13" outlineLevel="1" x14ac:dyDescent="0.35">
      <c r="A64" s="51" t="s">
        <v>1779</v>
      </c>
      <c r="B64" s="68"/>
      <c r="E64" s="68"/>
      <c r="F64" s="68"/>
      <c r="G64" s="68"/>
      <c r="H64" s="49"/>
      <c r="L64" s="49"/>
      <c r="M64" s="49"/>
    </row>
    <row r="65" spans="1:14" outlineLevel="1" x14ac:dyDescent="0.35">
      <c r="A65" s="51" t="s">
        <v>1780</v>
      </c>
      <c r="B65" s="68"/>
      <c r="E65" s="68"/>
      <c r="F65" s="68"/>
      <c r="G65" s="68"/>
      <c r="H65" s="49"/>
      <c r="L65" s="49"/>
      <c r="M65" s="49"/>
    </row>
    <row r="66" spans="1:14" outlineLevel="1" x14ac:dyDescent="0.35">
      <c r="A66" s="51" t="s">
        <v>1781</v>
      </c>
      <c r="B66" s="68"/>
      <c r="E66" s="68"/>
      <c r="F66" s="68"/>
      <c r="G66" s="68"/>
      <c r="H66" s="49"/>
      <c r="L66" s="49"/>
      <c r="M66" s="49"/>
    </row>
    <row r="67" spans="1:14" outlineLevel="1" x14ac:dyDescent="0.35">
      <c r="A67" s="51" t="s">
        <v>1782</v>
      </c>
      <c r="B67" s="68"/>
      <c r="E67" s="68"/>
      <c r="F67" s="68"/>
      <c r="G67" s="68"/>
      <c r="H67" s="49"/>
      <c r="L67" s="49"/>
      <c r="M67" s="49"/>
    </row>
    <row r="68" spans="1:14" outlineLevel="1" x14ac:dyDescent="0.35">
      <c r="A68" s="51" t="s">
        <v>1783</v>
      </c>
      <c r="B68" s="68"/>
      <c r="E68" s="68"/>
      <c r="F68" s="68"/>
      <c r="G68" s="68"/>
      <c r="H68" s="49"/>
      <c r="L68" s="49"/>
      <c r="M68" s="49"/>
    </row>
    <row r="69" spans="1:14" outlineLevel="1" x14ac:dyDescent="0.35">
      <c r="A69" s="51" t="s">
        <v>1784</v>
      </c>
      <c r="B69" s="68"/>
      <c r="E69" s="68"/>
      <c r="F69" s="68"/>
      <c r="G69" s="68"/>
      <c r="H69" s="49"/>
      <c r="L69" s="49"/>
      <c r="M69" s="49"/>
    </row>
    <row r="70" spans="1:14" outlineLevel="1" x14ac:dyDescent="0.35">
      <c r="A70" s="51" t="s">
        <v>1785</v>
      </c>
      <c r="B70" s="68"/>
      <c r="E70" s="68"/>
      <c r="F70" s="68"/>
      <c r="G70" s="68"/>
      <c r="H70" s="49"/>
      <c r="L70" s="49"/>
      <c r="M70" s="49"/>
    </row>
    <row r="71" spans="1:14" outlineLevel="1" x14ac:dyDescent="0.35">
      <c r="A71" s="51" t="s">
        <v>1786</v>
      </c>
      <c r="B71" s="68"/>
      <c r="E71" s="68"/>
      <c r="F71" s="68"/>
      <c r="G71" s="68"/>
      <c r="H71" s="49"/>
      <c r="L71" s="49"/>
      <c r="M71" s="49"/>
    </row>
    <row r="72" spans="1:14" outlineLevel="1" x14ac:dyDescent="0.35">
      <c r="A72" s="51" t="s">
        <v>1787</v>
      </c>
      <c r="B72" s="68"/>
      <c r="E72" s="68"/>
      <c r="F72" s="68"/>
      <c r="G72" s="68"/>
      <c r="H72" s="49"/>
      <c r="L72" s="49"/>
      <c r="M72" s="49"/>
    </row>
    <row r="73" spans="1:14" ht="18.5" x14ac:dyDescent="0.35">
      <c r="A73" s="63"/>
      <c r="B73" s="62" t="s">
        <v>1680</v>
      </c>
      <c r="C73" s="63"/>
      <c r="D73" s="63"/>
      <c r="E73" s="63"/>
      <c r="F73" s="63"/>
      <c r="G73" s="63"/>
      <c r="H73" s="49"/>
    </row>
    <row r="74" spans="1:14" ht="15" customHeight="1" x14ac:dyDescent="0.35">
      <c r="A74" s="70"/>
      <c r="B74" s="71" t="s">
        <v>1013</v>
      </c>
      <c r="C74" s="70" t="s">
        <v>1788</v>
      </c>
      <c r="D74" s="70"/>
      <c r="E74" s="73"/>
      <c r="F74" s="73"/>
      <c r="G74" s="73"/>
      <c r="H74" s="81"/>
      <c r="I74" s="81"/>
      <c r="J74" s="81"/>
      <c r="K74" s="81"/>
      <c r="L74" s="81"/>
      <c r="M74" s="81"/>
      <c r="N74" s="81"/>
    </row>
    <row r="75" spans="1:14" x14ac:dyDescent="0.35">
      <c r="A75" s="51" t="s">
        <v>1789</v>
      </c>
      <c r="B75" s="51" t="s">
        <v>1790</v>
      </c>
      <c r="C75" s="153">
        <v>31.37</v>
      </c>
      <c r="H75" s="49"/>
    </row>
    <row r="76" spans="1:14" x14ac:dyDescent="0.35">
      <c r="A76" s="51" t="s">
        <v>1791</v>
      </c>
      <c r="B76" s="51" t="s">
        <v>1792</v>
      </c>
      <c r="C76" s="153">
        <v>287.77999999999997</v>
      </c>
      <c r="H76" s="49"/>
    </row>
    <row r="77" spans="1:14" outlineLevel="1" x14ac:dyDescent="0.35">
      <c r="A77" s="51" t="s">
        <v>1793</v>
      </c>
      <c r="H77" s="49"/>
    </row>
    <row r="78" spans="1:14" outlineLevel="1" x14ac:dyDescent="0.35">
      <c r="A78" s="51" t="s">
        <v>1794</v>
      </c>
      <c r="H78" s="49"/>
    </row>
    <row r="79" spans="1:14" outlineLevel="1" x14ac:dyDescent="0.35">
      <c r="A79" s="51" t="s">
        <v>1795</v>
      </c>
      <c r="H79" s="49"/>
    </row>
    <row r="80" spans="1:14" outlineLevel="1" x14ac:dyDescent="0.35">
      <c r="A80" s="51" t="s">
        <v>1796</v>
      </c>
      <c r="H80" s="49"/>
    </row>
    <row r="81" spans="1:8" x14ac:dyDescent="0.35">
      <c r="A81" s="70"/>
      <c r="B81" s="71" t="s">
        <v>1797</v>
      </c>
      <c r="C81" s="70" t="s">
        <v>610</v>
      </c>
      <c r="D81" s="70" t="s">
        <v>611</v>
      </c>
      <c r="E81" s="73" t="s">
        <v>1026</v>
      </c>
      <c r="F81" s="73" t="s">
        <v>1234</v>
      </c>
      <c r="G81" s="73" t="s">
        <v>1798</v>
      </c>
      <c r="H81" s="49"/>
    </row>
    <row r="82" spans="1:8" x14ac:dyDescent="0.35">
      <c r="A82" s="51" t="s">
        <v>1799</v>
      </c>
      <c r="B82" s="51" t="s">
        <v>1800</v>
      </c>
      <c r="C82" s="154">
        <f>23.345/'A. HTT General'!C53</f>
        <v>7.7373061116266738E-4</v>
      </c>
      <c r="D82" s="51" t="s">
        <v>137</v>
      </c>
      <c r="E82" s="51" t="s">
        <v>137</v>
      </c>
      <c r="F82" s="51" t="s">
        <v>137</v>
      </c>
      <c r="G82" s="154">
        <f>C82</f>
        <v>7.7373061116266738E-4</v>
      </c>
      <c r="H82" s="49"/>
    </row>
    <row r="83" spans="1:8" x14ac:dyDescent="0.35">
      <c r="A83" s="51" t="s">
        <v>1801</v>
      </c>
      <c r="B83" s="51" t="s">
        <v>1802</v>
      </c>
      <c r="C83" s="154">
        <f>3.05/'A. HTT General'!C53</f>
        <v>1.0108710062309425E-4</v>
      </c>
      <c r="D83" s="51" t="s">
        <v>137</v>
      </c>
      <c r="E83" s="51" t="s">
        <v>137</v>
      </c>
      <c r="F83" s="51" t="s">
        <v>137</v>
      </c>
      <c r="G83" s="154">
        <f>C83</f>
        <v>1.0108710062309425E-4</v>
      </c>
      <c r="H83" s="49"/>
    </row>
    <row r="84" spans="1:8" x14ac:dyDescent="0.35">
      <c r="A84" s="51" t="s">
        <v>1803</v>
      </c>
      <c r="B84" s="51" t="s">
        <v>1804</v>
      </c>
      <c r="C84" s="154">
        <f>3.2/'A. HTT General'!C53</f>
        <v>1.0605859737504972E-4</v>
      </c>
      <c r="D84" s="51" t="s">
        <v>137</v>
      </c>
      <c r="E84" s="51" t="s">
        <v>137</v>
      </c>
      <c r="F84" s="51" t="s">
        <v>137</v>
      </c>
      <c r="G84" s="154">
        <f>C84</f>
        <v>1.0605859737504972E-4</v>
      </c>
      <c r="H84" s="49"/>
    </row>
    <row r="85" spans="1:8" x14ac:dyDescent="0.35">
      <c r="A85" s="51" t="s">
        <v>1805</v>
      </c>
      <c r="B85" s="51" t="s">
        <v>1806</v>
      </c>
      <c r="C85" s="154">
        <f>6.616/'A. HTT General'!C53</f>
        <v>2.1927615007291527E-4</v>
      </c>
      <c r="D85" s="51" t="s">
        <v>137</v>
      </c>
      <c r="E85" s="51" t="s">
        <v>137</v>
      </c>
      <c r="F85" s="51" t="s">
        <v>137</v>
      </c>
      <c r="G85" s="154">
        <f>C85</f>
        <v>2.1927615007291527E-4</v>
      </c>
      <c r="H85" s="49"/>
    </row>
    <row r="86" spans="1:8" x14ac:dyDescent="0.35">
      <c r="A86" s="51" t="s">
        <v>1807</v>
      </c>
      <c r="B86" s="51" t="s">
        <v>1808</v>
      </c>
      <c r="C86" s="154">
        <f>7.075/'A. HTT General'!C53</f>
        <v>2.3448893013389897E-4</v>
      </c>
      <c r="D86" s="51" t="s">
        <v>137</v>
      </c>
      <c r="E86" s="51" t="s">
        <v>137</v>
      </c>
      <c r="F86" s="51" t="s">
        <v>137</v>
      </c>
      <c r="G86" s="154">
        <f>C86</f>
        <v>2.3448893013389897E-4</v>
      </c>
      <c r="H86" s="49"/>
    </row>
    <row r="87" spans="1:8" outlineLevel="1" x14ac:dyDescent="0.35">
      <c r="A87" s="51" t="s">
        <v>1809</v>
      </c>
      <c r="H87" s="49"/>
    </row>
    <row r="88" spans="1:8" outlineLevel="1" x14ac:dyDescent="0.35">
      <c r="A88" s="51" t="s">
        <v>1810</v>
      </c>
      <c r="H88" s="49"/>
    </row>
    <row r="89" spans="1:8" outlineLevel="1" x14ac:dyDescent="0.35">
      <c r="A89" s="51" t="s">
        <v>1811</v>
      </c>
      <c r="H89" s="49"/>
    </row>
    <row r="90" spans="1:8" outlineLevel="1" x14ac:dyDescent="0.35">
      <c r="A90" s="51" t="s">
        <v>1812</v>
      </c>
      <c r="H90" s="49"/>
    </row>
    <row r="91" spans="1:8" x14ac:dyDescent="0.35">
      <c r="H91" s="49"/>
    </row>
    <row r="92" spans="1:8" x14ac:dyDescent="0.35">
      <c r="H92" s="49"/>
    </row>
    <row r="93" spans="1:8" x14ac:dyDescent="0.35">
      <c r="H93" s="49"/>
    </row>
    <row r="94" spans="1:8" x14ac:dyDescent="0.35">
      <c r="C94" s="155"/>
      <c r="D94" s="156"/>
      <c r="E94"/>
      <c r="F94" s="155"/>
      <c r="G94" s="155"/>
      <c r="H94" s="49"/>
    </row>
    <row r="95" spans="1:8" x14ac:dyDescent="0.35">
      <c r="C95" s="155"/>
      <c r="D95" s="156"/>
      <c r="E95"/>
      <c r="F95" s="155"/>
      <c r="G95" s="155"/>
      <c r="H95" s="49"/>
    </row>
    <row r="96" spans="1:8" x14ac:dyDescent="0.35">
      <c r="C96" s="155"/>
      <c r="D96" s="156"/>
      <c r="E96"/>
      <c r="F96" s="155"/>
      <c r="G96" s="155"/>
      <c r="H96" s="49"/>
    </row>
    <row r="97" spans="3:8" x14ac:dyDescent="0.35">
      <c r="C97" s="155"/>
      <c r="D97" s="156"/>
      <c r="E97"/>
      <c r="F97" s="155"/>
      <c r="G97" s="155"/>
      <c r="H97" s="49"/>
    </row>
    <row r="98" spans="3:8" x14ac:dyDescent="0.35">
      <c r="C98" s="155"/>
      <c r="D98" s="156"/>
      <c r="E98"/>
      <c r="F98" s="155"/>
      <c r="G98" s="155"/>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78" t="s">
        <v>35</v>
      </c>
      <c r="B1" s="179"/>
      <c r="C1" s="179"/>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11" sqref="C11"/>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40">
        <v>44742</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4">
        <f>C58</f>
        <v>30968.865000000002</v>
      </c>
      <c r="F38" s="68"/>
      <c r="H38" s="49"/>
      <c r="L38" s="49"/>
      <c r="M38" s="49"/>
    </row>
    <row r="39" spans="1:13" x14ac:dyDescent="0.35">
      <c r="A39" s="51" t="s">
        <v>121</v>
      </c>
      <c r="B39" s="68" t="s">
        <v>122</v>
      </c>
      <c r="C39" s="142">
        <f>C100</f>
        <v>25780</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7" t="s">
        <v>131</v>
      </c>
      <c r="D44" s="70" t="s">
        <v>132</v>
      </c>
      <c r="E44" s="72"/>
      <c r="F44" s="73" t="s">
        <v>133</v>
      </c>
      <c r="G44" s="73" t="s">
        <v>134</v>
      </c>
      <c r="H44" s="49"/>
      <c r="L44" s="49"/>
      <c r="M44" s="49"/>
    </row>
    <row r="45" spans="1:13" x14ac:dyDescent="0.35">
      <c r="A45" s="51" t="s">
        <v>135</v>
      </c>
      <c r="B45" s="66" t="s">
        <v>136</v>
      </c>
      <c r="C45" s="141">
        <v>0.02</v>
      </c>
      <c r="D45" s="165">
        <f>C38/C39-1</f>
        <v>0.20127482544608233</v>
      </c>
      <c r="F45" s="148"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5">
        <f>C77</f>
        <v>30172</v>
      </c>
      <c r="E53" s="76"/>
      <c r="F53" s="77">
        <f>IF($C$58=0,"",IF(C53="[for completion]","",C53/$C$58))</f>
        <v>0.97426883419847643</v>
      </c>
      <c r="G53" s="77"/>
      <c r="H53" s="49"/>
      <c r="L53" s="49"/>
      <c r="M53" s="49"/>
    </row>
    <row r="54" spans="1:13" x14ac:dyDescent="0.35">
      <c r="A54" s="51" t="s">
        <v>150</v>
      </c>
      <c r="B54" s="68" t="s">
        <v>151</v>
      </c>
      <c r="C54" s="143">
        <v>0</v>
      </c>
      <c r="E54" s="76"/>
      <c r="F54" s="77">
        <f>IF($C$58=0,"",IF(C54="[for completion]","",C54/$C$58))</f>
        <v>0</v>
      </c>
      <c r="G54" s="77"/>
      <c r="H54" s="49"/>
      <c r="L54" s="49"/>
      <c r="M54" s="49"/>
    </row>
    <row r="55" spans="1:13" x14ac:dyDescent="0.35">
      <c r="A55" s="51" t="s">
        <v>152</v>
      </c>
      <c r="B55" s="68" t="s">
        <v>153</v>
      </c>
      <c r="C55" s="143">
        <v>0</v>
      </c>
      <c r="E55" s="76"/>
      <c r="F55" s="77">
        <f>IF($C$58=0,"",IF(C55="[for completion]","",C55/$C$58))</f>
        <v>0</v>
      </c>
      <c r="G55" s="77"/>
      <c r="H55" s="49"/>
      <c r="L55" s="49"/>
      <c r="M55" s="49"/>
    </row>
    <row r="56" spans="1:13" x14ac:dyDescent="0.35">
      <c r="A56" s="51" t="s">
        <v>154</v>
      </c>
      <c r="B56" s="68" t="s">
        <v>155</v>
      </c>
      <c r="C56" s="145">
        <f>C179</f>
        <v>796.86500000000001</v>
      </c>
      <c r="E56" s="76"/>
      <c r="F56" s="77">
        <f>IF($C$58=0,"",IF(C56="[for completion]","",C56/$C$58))</f>
        <v>2.5731165801523563E-2</v>
      </c>
      <c r="G56" s="77"/>
      <c r="H56" s="49"/>
      <c r="L56" s="49"/>
      <c r="M56" s="49"/>
    </row>
    <row r="57" spans="1:13" x14ac:dyDescent="0.35">
      <c r="A57" s="51" t="s">
        <v>156</v>
      </c>
      <c r="B57" s="51" t="s">
        <v>157</v>
      </c>
      <c r="C57" s="143">
        <v>0</v>
      </c>
      <c r="E57" s="76"/>
      <c r="F57" s="77">
        <f>IF($C$58=0,"",IF(C57="[for completion]","",C57/$C$58))</f>
        <v>0</v>
      </c>
      <c r="G57" s="77"/>
      <c r="H57" s="49"/>
      <c r="L57" s="49"/>
      <c r="M57" s="49"/>
    </row>
    <row r="58" spans="1:13" x14ac:dyDescent="0.35">
      <c r="A58" s="51" t="s">
        <v>158</v>
      </c>
      <c r="B58" s="78" t="s">
        <v>159</v>
      </c>
      <c r="C58" s="76">
        <f>SUM(C53:C57)</f>
        <v>30968.865000000002</v>
      </c>
      <c r="D58" s="76"/>
      <c r="E58" s="76"/>
      <c r="F58" s="79">
        <f>SUM(F53:F57)</f>
        <v>1</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7" t="s">
        <v>168</v>
      </c>
      <c r="D65" s="127" t="s">
        <v>169</v>
      </c>
      <c r="E65" s="72"/>
      <c r="F65" s="73" t="s">
        <v>170</v>
      </c>
      <c r="G65" s="82" t="s">
        <v>171</v>
      </c>
      <c r="H65" s="49"/>
      <c r="L65" s="49"/>
      <c r="M65" s="49"/>
    </row>
    <row r="66" spans="1:13" x14ac:dyDescent="0.35">
      <c r="A66" s="51" t="s">
        <v>172</v>
      </c>
      <c r="B66" s="68" t="s">
        <v>173</v>
      </c>
      <c r="C66" s="163">
        <v>23.98</v>
      </c>
      <c r="D66" s="164"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5">
        <v>189.09</v>
      </c>
      <c r="D70" s="51" t="s">
        <v>174</v>
      </c>
      <c r="E70" s="47"/>
      <c r="F70" s="77">
        <f t="shared" ref="F70:F76" si="1">IF($C$77=0,"",IF(C70="[for completion]","",C70/$C$77))</f>
        <v>6.2670688055150468E-3</v>
      </c>
      <c r="G70" s="77" t="str">
        <f>IF($D$77=0,"",IF(D70="[Mark as ND1 if not relevant]","",D70/$D$77))</f>
        <v/>
      </c>
      <c r="H70" s="49"/>
      <c r="L70" s="49"/>
      <c r="M70" s="49"/>
    </row>
    <row r="71" spans="1:13" x14ac:dyDescent="0.35">
      <c r="A71" s="51" t="s">
        <v>179</v>
      </c>
      <c r="B71" s="47" t="s">
        <v>180</v>
      </c>
      <c r="C71" s="145">
        <v>149.66300000000001</v>
      </c>
      <c r="D71" s="51" t="s">
        <v>174</v>
      </c>
      <c r="E71" s="47"/>
      <c r="F71" s="77">
        <f t="shared" si="1"/>
        <v>4.9603274559193956E-3</v>
      </c>
      <c r="G71" s="77" t="str">
        <f t="shared" ref="G71:G76" si="2">IF($D$77=0,"",IF(D71="[Mark as ND1 if not relevant]","",D71/$D$77))</f>
        <v/>
      </c>
      <c r="H71" s="49"/>
      <c r="L71" s="49"/>
      <c r="M71" s="49"/>
    </row>
    <row r="72" spans="1:13" x14ac:dyDescent="0.35">
      <c r="A72" s="51" t="s">
        <v>181</v>
      </c>
      <c r="B72" s="47" t="s">
        <v>182</v>
      </c>
      <c r="C72" s="145">
        <v>173.03399999999999</v>
      </c>
      <c r="D72" s="51" t="s">
        <v>174</v>
      </c>
      <c r="E72" s="47"/>
      <c r="F72" s="77">
        <f t="shared" si="1"/>
        <v>5.7349197931857348E-3</v>
      </c>
      <c r="G72" s="77" t="str">
        <f t="shared" si="2"/>
        <v/>
      </c>
      <c r="H72" s="49"/>
      <c r="L72" s="49"/>
      <c r="M72" s="49"/>
    </row>
    <row r="73" spans="1:13" x14ac:dyDescent="0.35">
      <c r="A73" s="51" t="s">
        <v>183</v>
      </c>
      <c r="B73" s="47" t="s">
        <v>184</v>
      </c>
      <c r="C73" s="145">
        <v>209.745</v>
      </c>
      <c r="D73" s="51" t="s">
        <v>174</v>
      </c>
      <c r="E73" s="47"/>
      <c r="F73" s="77">
        <f t="shared" si="1"/>
        <v>6.9516439082593137E-3</v>
      </c>
      <c r="G73" s="77" t="str">
        <f t="shared" si="2"/>
        <v/>
      </c>
      <c r="H73" s="49"/>
      <c r="L73" s="49"/>
      <c r="M73" s="49"/>
    </row>
    <row r="74" spans="1:13" x14ac:dyDescent="0.35">
      <c r="A74" s="51" t="s">
        <v>185</v>
      </c>
      <c r="B74" s="47" t="s">
        <v>186</v>
      </c>
      <c r="C74" s="145">
        <v>178.185</v>
      </c>
      <c r="D74" s="51" t="s">
        <v>174</v>
      </c>
      <c r="E74" s="47"/>
      <c r="F74" s="77">
        <f t="shared" si="1"/>
        <v>5.9056409916478855E-3</v>
      </c>
      <c r="G74" s="77" t="str">
        <f t="shared" si="2"/>
        <v/>
      </c>
      <c r="H74" s="49"/>
      <c r="L74" s="49"/>
      <c r="M74" s="49"/>
    </row>
    <row r="75" spans="1:13" x14ac:dyDescent="0.35">
      <c r="A75" s="51" t="s">
        <v>187</v>
      </c>
      <c r="B75" s="47" t="s">
        <v>188</v>
      </c>
      <c r="C75" s="145">
        <v>2380.422</v>
      </c>
      <c r="D75" s="51" t="s">
        <v>174</v>
      </c>
      <c r="E75" s="47"/>
      <c r="F75" s="77">
        <f t="shared" si="1"/>
        <v>7.8895068275222066E-2</v>
      </c>
      <c r="G75" s="77" t="str">
        <f t="shared" si="2"/>
        <v/>
      </c>
      <c r="H75" s="49"/>
      <c r="L75" s="49"/>
      <c r="M75" s="49"/>
    </row>
    <row r="76" spans="1:13" x14ac:dyDescent="0.35">
      <c r="A76" s="51" t="s">
        <v>189</v>
      </c>
      <c r="B76" s="47" t="s">
        <v>190</v>
      </c>
      <c r="C76" s="145">
        <v>26891.827000000001</v>
      </c>
      <c r="D76" s="51" t="s">
        <v>174</v>
      </c>
      <c r="E76" s="47"/>
      <c r="F76" s="77">
        <f t="shared" si="1"/>
        <v>0.8912842038976535</v>
      </c>
      <c r="G76" s="77" t="str">
        <f t="shared" si="2"/>
        <v/>
      </c>
      <c r="H76" s="49"/>
      <c r="L76" s="49"/>
      <c r="M76" s="49"/>
    </row>
    <row r="77" spans="1:13" x14ac:dyDescent="0.35">
      <c r="A77" s="51" t="s">
        <v>191</v>
      </c>
      <c r="B77" s="85" t="s">
        <v>159</v>
      </c>
      <c r="C77" s="76">
        <v>30172</v>
      </c>
      <c r="D77" s="76">
        <f>SUM(D70:D76)</f>
        <v>0</v>
      </c>
      <c r="E77" s="68"/>
      <c r="F77" s="79">
        <f>SUM(F70:F76)</f>
        <v>0.99999887312740299</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7" t="s">
        <v>208</v>
      </c>
      <c r="D88" s="127" t="s">
        <v>209</v>
      </c>
      <c r="E88" s="72"/>
      <c r="F88" s="73" t="s">
        <v>210</v>
      </c>
      <c r="G88" s="70" t="s">
        <v>211</v>
      </c>
      <c r="H88" s="49"/>
      <c r="L88" s="49"/>
      <c r="M88" s="49"/>
    </row>
    <row r="89" spans="1:13" x14ac:dyDescent="0.35">
      <c r="A89" s="51" t="s">
        <v>212</v>
      </c>
      <c r="B89" s="68" t="s">
        <v>173</v>
      </c>
      <c r="C89" s="162">
        <v>3.26</v>
      </c>
      <c r="D89" s="162">
        <v>4.26</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3">
        <v>4000</v>
      </c>
      <c r="E93" s="47"/>
      <c r="F93" s="77">
        <f>IF($C$100=0,"",IF(C93="[for completion]","",C93/$C$100))</f>
        <v>0.1551590380139643</v>
      </c>
      <c r="G93" s="77">
        <f>IF($D$100=0,"",IF(D93="[Mark as ND1 if not relevant]","",D93/$D$100))</f>
        <v>0</v>
      </c>
      <c r="H93" s="49"/>
      <c r="L93" s="49"/>
      <c r="M93" s="49"/>
    </row>
    <row r="94" spans="1:13" x14ac:dyDescent="0.35">
      <c r="A94" s="51" t="s">
        <v>216</v>
      </c>
      <c r="B94" s="47" t="s">
        <v>180</v>
      </c>
      <c r="C94" s="143">
        <v>5000</v>
      </c>
      <c r="D94" s="143">
        <f t="shared" ref="D94:D99" si="5">C93</f>
        <v>4000</v>
      </c>
      <c r="E94" s="47"/>
      <c r="F94" s="77">
        <f t="shared" ref="F94:F110" si="6">IF($C$100=0,"",IF(C94="[for completion]","",C94/$C$100))</f>
        <v>0.19394879751745539</v>
      </c>
      <c r="G94" s="77">
        <f t="shared" ref="G94:G99" si="7">IF($D$100=0,"",IF(D94="[Mark as ND1 if not relevant]","",D94/$D$100))</f>
        <v>0.1551590380139643</v>
      </c>
      <c r="H94" s="49"/>
      <c r="L94" s="49"/>
      <c r="M94" s="49"/>
    </row>
    <row r="95" spans="1:13" x14ac:dyDescent="0.35">
      <c r="A95" s="51" t="s">
        <v>217</v>
      </c>
      <c r="B95" s="47" t="s">
        <v>182</v>
      </c>
      <c r="C95" s="143">
        <v>5000</v>
      </c>
      <c r="D95" s="143">
        <f t="shared" si="5"/>
        <v>5000</v>
      </c>
      <c r="E95" s="47"/>
      <c r="F95" s="77">
        <f t="shared" si="6"/>
        <v>0.19394879751745539</v>
      </c>
      <c r="G95" s="77">
        <f t="shared" si="7"/>
        <v>0.19394879751745539</v>
      </c>
      <c r="H95" s="49"/>
      <c r="L95" s="49"/>
      <c r="M95" s="49"/>
    </row>
    <row r="96" spans="1:13" x14ac:dyDescent="0.35">
      <c r="A96" s="51" t="s">
        <v>218</v>
      </c>
      <c r="B96" s="47" t="s">
        <v>184</v>
      </c>
      <c r="C96" s="143">
        <v>5500</v>
      </c>
      <c r="D96" s="143">
        <f t="shared" si="5"/>
        <v>5000</v>
      </c>
      <c r="E96" s="47"/>
      <c r="F96" s="77">
        <f t="shared" si="6"/>
        <v>0.21334367726920092</v>
      </c>
      <c r="G96" s="77">
        <f t="shared" si="7"/>
        <v>0.19394879751745539</v>
      </c>
      <c r="H96" s="49"/>
      <c r="L96" s="49"/>
      <c r="M96" s="49"/>
    </row>
    <row r="97" spans="1:14" x14ac:dyDescent="0.35">
      <c r="A97" s="51" t="s">
        <v>219</v>
      </c>
      <c r="B97" s="47" t="s">
        <v>186</v>
      </c>
      <c r="C97" s="143">
        <v>5500</v>
      </c>
      <c r="D97" s="143">
        <f t="shared" si="5"/>
        <v>5500</v>
      </c>
      <c r="E97" s="47"/>
      <c r="F97" s="77">
        <f t="shared" si="6"/>
        <v>0.21334367726920092</v>
      </c>
      <c r="G97" s="77">
        <f t="shared" si="7"/>
        <v>0.21334367726920092</v>
      </c>
      <c r="H97" s="49"/>
      <c r="L97" s="49"/>
      <c r="M97" s="49"/>
    </row>
    <row r="98" spans="1:14" x14ac:dyDescent="0.35">
      <c r="A98" s="51" t="s">
        <v>220</v>
      </c>
      <c r="B98" s="47" t="s">
        <v>188</v>
      </c>
      <c r="C98" s="143">
        <v>780</v>
      </c>
      <c r="D98" s="143">
        <f t="shared" si="5"/>
        <v>5500</v>
      </c>
      <c r="E98" s="47"/>
      <c r="F98" s="77">
        <f t="shared" si="6"/>
        <v>3.0256012412723042E-2</v>
      </c>
      <c r="G98" s="77">
        <f t="shared" si="7"/>
        <v>0.21334367726920092</v>
      </c>
      <c r="H98" s="49"/>
      <c r="L98" s="49"/>
      <c r="M98" s="49"/>
    </row>
    <row r="99" spans="1:14" x14ac:dyDescent="0.35">
      <c r="A99" s="51" t="s">
        <v>221</v>
      </c>
      <c r="B99" s="47" t="s">
        <v>190</v>
      </c>
      <c r="C99" s="143"/>
      <c r="D99" s="143">
        <f t="shared" si="5"/>
        <v>780</v>
      </c>
      <c r="E99" s="47"/>
      <c r="F99" s="77">
        <f t="shared" si="6"/>
        <v>0</v>
      </c>
      <c r="G99" s="77">
        <f t="shared" si="7"/>
        <v>3.0256012412723042E-2</v>
      </c>
      <c r="H99" s="49"/>
      <c r="L99" s="49"/>
      <c r="M99" s="49"/>
    </row>
    <row r="100" spans="1:14" x14ac:dyDescent="0.35">
      <c r="A100" s="51" t="s">
        <v>222</v>
      </c>
      <c r="B100" s="85" t="s">
        <v>159</v>
      </c>
      <c r="C100" s="76">
        <f>SUM(C93:C99)</f>
        <v>25780</v>
      </c>
      <c r="D100" s="76">
        <f>SUM(D93:D99)</f>
        <v>25780</v>
      </c>
      <c r="E100" s="68"/>
      <c r="F100" s="79">
        <f>SUM(F93:F99)</f>
        <v>0.99999999999999989</v>
      </c>
      <c r="G100" s="79">
        <f>SUM(G93:G99)</f>
        <v>0.99999999999999989</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3">
        <f>C58</f>
        <v>30968.865000000002</v>
      </c>
      <c r="D115" s="143">
        <f>C115</f>
        <v>30968.865000000002</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3">
        <f>SUM(C112:C126)</f>
        <v>30968.865000000002</v>
      </c>
      <c r="D127" s="143">
        <f>SUM(D112:D126)</f>
        <v>30968.865000000002</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c r="D138" s="51"/>
      <c r="E138" s="77"/>
      <c r="F138" s="77">
        <f>IF($C$153=0,"",IF(C138="[for completion]","",C138/$C$153))</f>
        <v>0</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2">
        <f>C39</f>
        <v>25780</v>
      </c>
      <c r="D141" s="142">
        <f>C141</f>
        <v>25780</v>
      </c>
      <c r="E141" s="77"/>
      <c r="F141" s="77">
        <f t="shared" si="13"/>
        <v>1</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3">
        <f>SUM(C138:C152)</f>
        <v>25780</v>
      </c>
      <c r="D153" s="143">
        <f>SUM(D138:D152)</f>
        <v>25780</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7" t="s">
        <v>234</v>
      </c>
      <c r="D163" s="127" t="s">
        <v>235</v>
      </c>
      <c r="E163" s="72"/>
      <c r="F163" s="127" t="s">
        <v>236</v>
      </c>
      <c r="G163" s="127" t="s">
        <v>237</v>
      </c>
      <c r="H163" s="49"/>
      <c r="L163" s="49"/>
      <c r="M163" s="49"/>
    </row>
    <row r="164" spans="1:13" x14ac:dyDescent="0.35">
      <c r="A164" s="51" t="s">
        <v>303</v>
      </c>
      <c r="B164" s="49" t="s">
        <v>304</v>
      </c>
      <c r="C164" s="143">
        <v>480</v>
      </c>
      <c r="D164" s="143">
        <v>0</v>
      </c>
      <c r="E164" s="89"/>
      <c r="F164" s="89">
        <f>IF($C$167=0,"",IF(C164="[for completion]","",C164/$C$167))</f>
        <v>1.8619084561675717E-2</v>
      </c>
      <c r="G164" s="89">
        <f>IF($D$167=0,"",IF(D164="[for completion]","",D164/$D$167))</f>
        <v>0</v>
      </c>
      <c r="H164" s="49"/>
      <c r="L164" s="49"/>
      <c r="M164" s="49"/>
    </row>
    <row r="165" spans="1:13" x14ac:dyDescent="0.35">
      <c r="A165" s="51" t="s">
        <v>305</v>
      </c>
      <c r="B165" s="49" t="s">
        <v>306</v>
      </c>
      <c r="C165" s="143">
        <f>C39-C164</f>
        <v>25300</v>
      </c>
      <c r="D165" s="143">
        <f>C165+C164</f>
        <v>25780</v>
      </c>
      <c r="E165" s="89"/>
      <c r="F165" s="89">
        <f>IF($C$167=0,"",IF(C165="[for completion]","",C165/$C$167))</f>
        <v>0.98138091543832429</v>
      </c>
      <c r="G165" s="89">
        <f>IF($D$167=0,"",IF(D165="[for completion]","",D165/$D$167))</f>
        <v>1</v>
      </c>
      <c r="H165" s="49"/>
      <c r="L165" s="49"/>
      <c r="M165" s="49"/>
    </row>
    <row r="166" spans="1:13" x14ac:dyDescent="0.35">
      <c r="A166" s="51" t="s">
        <v>307</v>
      </c>
      <c r="B166" s="49" t="s">
        <v>157</v>
      </c>
      <c r="C166" s="143">
        <v>0</v>
      </c>
      <c r="D166" s="143">
        <v>0</v>
      </c>
      <c r="E166" s="89"/>
      <c r="F166" s="89">
        <f>IF($C$167=0,"",IF(C166="[for completion]","",C166/$C$167))</f>
        <v>0</v>
      </c>
      <c r="G166" s="89">
        <f>IF($D$167=0,"",IF(D166="[for completion]","",D166/$D$167))</f>
        <v>0</v>
      </c>
      <c r="H166" s="49"/>
      <c r="L166" s="49"/>
      <c r="M166" s="49"/>
    </row>
    <row r="167" spans="1:13" x14ac:dyDescent="0.35">
      <c r="A167" s="51" t="s">
        <v>308</v>
      </c>
      <c r="B167" s="90" t="s">
        <v>159</v>
      </c>
      <c r="C167" s="146">
        <f>SUM(C164:C166)</f>
        <v>25780</v>
      </c>
      <c r="D167" s="146">
        <f>SUM(D164:D166)</f>
        <v>25780</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5">
        <v>2.379</v>
      </c>
      <c r="D174" s="65"/>
      <c r="E174" s="57"/>
      <c r="F174" s="77">
        <f>IF($C$179=0,"",IF(C174="[for completion]","",C174/$C$179))</f>
        <v>2.9854492291667973E-3</v>
      </c>
      <c r="G174" s="77"/>
      <c r="H174" s="49"/>
      <c r="L174" s="49"/>
      <c r="M174" s="49"/>
    </row>
    <row r="175" spans="1:13" ht="30.75" customHeight="1" x14ac:dyDescent="0.35">
      <c r="A175" s="51" t="s">
        <v>318</v>
      </c>
      <c r="B175" s="68" t="s">
        <v>319</v>
      </c>
      <c r="C175" s="143">
        <v>0</v>
      </c>
      <c r="E175" s="79"/>
      <c r="F175" s="77">
        <f>IF($C$179=0,"",IF(C175="[for completion]","",C175/$C$179))</f>
        <v>0</v>
      </c>
      <c r="G175" s="77"/>
      <c r="H175" s="49"/>
      <c r="L175" s="49"/>
      <c r="M175" s="49"/>
    </row>
    <row r="176" spans="1:13" x14ac:dyDescent="0.35">
      <c r="A176" s="51" t="s">
        <v>320</v>
      </c>
      <c r="B176" s="68" t="s">
        <v>321</v>
      </c>
      <c r="C176" s="143">
        <v>0</v>
      </c>
      <c r="E176" s="79"/>
      <c r="F176" s="77"/>
      <c r="G176" s="77"/>
      <c r="H176" s="49"/>
      <c r="L176" s="49"/>
      <c r="M176" s="49"/>
    </row>
    <row r="177" spans="1:13" x14ac:dyDescent="0.35">
      <c r="A177" s="51" t="s">
        <v>322</v>
      </c>
      <c r="B177" s="68" t="s">
        <v>323</v>
      </c>
      <c r="C177" s="143">
        <v>794.48599999999999</v>
      </c>
      <c r="E177" s="79"/>
      <c r="F177" s="77">
        <f t="shared" ref="F177:F187" si="17">IF($C$179=0,"",IF(C177="[for completion]","",C177/$C$179))</f>
        <v>0.99701455077083323</v>
      </c>
      <c r="G177" s="77"/>
      <c r="H177" s="49"/>
      <c r="L177" s="49"/>
      <c r="M177" s="49"/>
    </row>
    <row r="178" spans="1:13" x14ac:dyDescent="0.35">
      <c r="A178" s="51" t="s">
        <v>324</v>
      </c>
      <c r="B178" s="68" t="s">
        <v>157</v>
      </c>
      <c r="C178" s="143">
        <v>0</v>
      </c>
      <c r="E178" s="79"/>
      <c r="F178" s="77">
        <f t="shared" si="17"/>
        <v>0</v>
      </c>
      <c r="G178" s="77"/>
      <c r="H178" s="49"/>
      <c r="L178" s="49"/>
      <c r="M178" s="49"/>
    </row>
    <row r="179" spans="1:13" x14ac:dyDescent="0.35">
      <c r="A179" s="51" t="s">
        <v>325</v>
      </c>
      <c r="B179" s="85" t="s">
        <v>159</v>
      </c>
      <c r="C179" s="76">
        <f>SUM(C174:C178)</f>
        <v>796.86500000000001</v>
      </c>
      <c r="E179" s="79"/>
      <c r="F179" s="79">
        <f>SUM(F174:F178)</f>
        <v>1</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3">
        <f>C179</f>
        <v>796.86500000000001</v>
      </c>
      <c r="E193" s="76"/>
      <c r="F193" s="77">
        <f t="shared" ref="F193:F206" si="18">IF($C$208=0,"",IF(C193="[for completion]","",C193/$C$208))</f>
        <v>1</v>
      </c>
      <c r="G193" s="77"/>
      <c r="H193" s="49"/>
      <c r="L193" s="49"/>
      <c r="M193" s="49"/>
    </row>
    <row r="194" spans="1:13" x14ac:dyDescent="0.35">
      <c r="A194" s="51" t="s">
        <v>349</v>
      </c>
      <c r="B194" s="68" t="s">
        <v>350</v>
      </c>
      <c r="C194" s="143">
        <v>0</v>
      </c>
      <c r="E194" s="79"/>
      <c r="F194" s="77">
        <f t="shared" si="18"/>
        <v>0</v>
      </c>
      <c r="G194" s="79"/>
      <c r="H194" s="49"/>
      <c r="L194" s="49"/>
      <c r="M194" s="49"/>
    </row>
    <row r="195" spans="1:13" x14ac:dyDescent="0.35">
      <c r="A195" s="51" t="s">
        <v>351</v>
      </c>
      <c r="B195" s="68" t="s">
        <v>352</v>
      </c>
      <c r="C195" s="143">
        <v>0</v>
      </c>
      <c r="E195" s="79"/>
      <c r="F195" s="77">
        <f t="shared" si="18"/>
        <v>0</v>
      </c>
      <c r="G195" s="79"/>
      <c r="H195" s="49"/>
      <c r="L195" s="49"/>
      <c r="M195" s="49"/>
    </row>
    <row r="196" spans="1:13" x14ac:dyDescent="0.35">
      <c r="A196" s="51" t="s">
        <v>353</v>
      </c>
      <c r="B196" s="68" t="s">
        <v>354</v>
      </c>
      <c r="C196" s="143">
        <v>0</v>
      </c>
      <c r="E196" s="79"/>
      <c r="F196" s="77">
        <f t="shared" si="18"/>
        <v>0</v>
      </c>
      <c r="G196" s="79"/>
      <c r="H196" s="49"/>
      <c r="L196" s="49"/>
      <c r="M196" s="49"/>
    </row>
    <row r="197" spans="1:13" x14ac:dyDescent="0.35">
      <c r="A197" s="51" t="s">
        <v>355</v>
      </c>
      <c r="B197" s="68" t="s">
        <v>356</v>
      </c>
      <c r="C197" s="143">
        <v>0</v>
      </c>
      <c r="E197" s="79"/>
      <c r="F197" s="77">
        <f t="shared" si="18"/>
        <v>0</v>
      </c>
      <c r="G197" s="79"/>
      <c r="H197" s="49"/>
      <c r="L197" s="49"/>
      <c r="M197" s="49"/>
    </row>
    <row r="198" spans="1:13" x14ac:dyDescent="0.35">
      <c r="A198" s="51" t="s">
        <v>357</v>
      </c>
      <c r="B198" s="68" t="s">
        <v>358</v>
      </c>
      <c r="C198" s="143">
        <v>0</v>
      </c>
      <c r="E198" s="79"/>
      <c r="F198" s="77">
        <f t="shared" si="18"/>
        <v>0</v>
      </c>
      <c r="G198" s="79"/>
      <c r="H198" s="49"/>
      <c r="L198" s="49"/>
      <c r="M198" s="49"/>
    </row>
    <row r="199" spans="1:13" x14ac:dyDescent="0.35">
      <c r="A199" s="51" t="s">
        <v>359</v>
      </c>
      <c r="B199" s="68" t="s">
        <v>360</v>
      </c>
      <c r="C199" s="143">
        <v>0</v>
      </c>
      <c r="E199" s="79"/>
      <c r="F199" s="77">
        <f t="shared" si="18"/>
        <v>0</v>
      </c>
      <c r="G199" s="79"/>
      <c r="H199" s="49"/>
      <c r="L199" s="49"/>
      <c r="M199" s="49"/>
    </row>
    <row r="200" spans="1:13" x14ac:dyDescent="0.35">
      <c r="A200" s="51" t="s">
        <v>361</v>
      </c>
      <c r="B200" s="68" t="s">
        <v>362</v>
      </c>
      <c r="C200" s="143">
        <v>0</v>
      </c>
      <c r="E200" s="79"/>
      <c r="F200" s="77">
        <f t="shared" si="18"/>
        <v>0</v>
      </c>
      <c r="G200" s="79"/>
      <c r="H200" s="49"/>
      <c r="L200" s="49"/>
      <c r="M200" s="49"/>
    </row>
    <row r="201" spans="1:13" x14ac:dyDescent="0.35">
      <c r="A201" s="51" t="s">
        <v>363</v>
      </c>
      <c r="B201" s="68" t="s">
        <v>364</v>
      </c>
      <c r="C201" s="143">
        <v>0</v>
      </c>
      <c r="E201" s="79"/>
      <c r="F201" s="77">
        <f t="shared" si="18"/>
        <v>0</v>
      </c>
      <c r="G201" s="79"/>
      <c r="H201" s="49"/>
      <c r="L201" s="49"/>
      <c r="M201" s="49"/>
    </row>
    <row r="202" spans="1:13" x14ac:dyDescent="0.35">
      <c r="A202" s="51" t="s">
        <v>365</v>
      </c>
      <c r="B202" s="68" t="s">
        <v>366</v>
      </c>
      <c r="C202" s="143">
        <v>0</v>
      </c>
      <c r="E202" s="79"/>
      <c r="F202" s="77">
        <f t="shared" si="18"/>
        <v>0</v>
      </c>
      <c r="G202" s="79"/>
      <c r="H202" s="49"/>
      <c r="L202" s="49"/>
      <c r="M202" s="49"/>
    </row>
    <row r="203" spans="1:13" x14ac:dyDescent="0.35">
      <c r="A203" s="51" t="s">
        <v>367</v>
      </c>
      <c r="B203" s="68" t="s">
        <v>368</v>
      </c>
      <c r="C203" s="143">
        <v>0</v>
      </c>
      <c r="E203" s="79"/>
      <c r="F203" s="77">
        <f t="shared" si="18"/>
        <v>0</v>
      </c>
      <c r="G203" s="79"/>
      <c r="H203" s="49"/>
      <c r="L203" s="49"/>
      <c r="M203" s="49"/>
    </row>
    <row r="204" spans="1:13" x14ac:dyDescent="0.35">
      <c r="A204" s="51" t="s">
        <v>369</v>
      </c>
      <c r="B204" s="68" t="s">
        <v>370</v>
      </c>
      <c r="C204" s="143">
        <v>0</v>
      </c>
      <c r="E204" s="79"/>
      <c r="F204" s="77">
        <f t="shared" si="18"/>
        <v>0</v>
      </c>
      <c r="G204" s="79"/>
      <c r="H204" s="49"/>
      <c r="L204" s="49"/>
      <c r="M204" s="49"/>
    </row>
    <row r="205" spans="1:13" x14ac:dyDescent="0.35">
      <c r="A205" s="51" t="s">
        <v>371</v>
      </c>
      <c r="B205" s="68" t="s">
        <v>372</v>
      </c>
      <c r="C205" s="143">
        <v>0</v>
      </c>
      <c r="E205" s="79"/>
      <c r="F205" s="77">
        <f t="shared" si="18"/>
        <v>0</v>
      </c>
      <c r="G205" s="79"/>
      <c r="H205" s="49"/>
      <c r="L205" s="49"/>
      <c r="M205" s="49"/>
    </row>
    <row r="206" spans="1:13" x14ac:dyDescent="0.35">
      <c r="A206" s="51" t="s">
        <v>373</v>
      </c>
      <c r="B206" s="68" t="s">
        <v>157</v>
      </c>
      <c r="C206" s="143">
        <v>0</v>
      </c>
      <c r="E206" s="79"/>
      <c r="F206" s="77">
        <f t="shared" si="18"/>
        <v>0</v>
      </c>
      <c r="G206" s="79"/>
      <c r="H206" s="49"/>
      <c r="L206" s="49"/>
      <c r="M206" s="49"/>
    </row>
    <row r="207" spans="1:13" x14ac:dyDescent="0.35">
      <c r="A207" s="51" t="s">
        <v>374</v>
      </c>
      <c r="B207" s="78" t="s">
        <v>375</v>
      </c>
      <c r="C207" s="143">
        <v>0</v>
      </c>
      <c r="E207" s="79"/>
      <c r="F207" s="77"/>
      <c r="G207" s="79"/>
      <c r="H207" s="49"/>
      <c r="L207" s="49"/>
      <c r="M207" s="49"/>
    </row>
    <row r="208" spans="1:13" x14ac:dyDescent="0.35">
      <c r="A208" s="51" t="s">
        <v>376</v>
      </c>
      <c r="B208" s="85" t="s">
        <v>159</v>
      </c>
      <c r="C208" s="76">
        <f>SUM(C193:C206)</f>
        <v>796.86500000000001</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1815</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B130" sqref="B130"/>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58" t="s">
        <v>571</v>
      </c>
    </row>
    <row r="7" spans="1:7" x14ac:dyDescent="0.35">
      <c r="B7" s="98" t="s">
        <v>572</v>
      </c>
    </row>
    <row r="8" spans="1:7" ht="15" thickBot="1" x14ac:dyDescent="0.4">
      <c r="B8" s="99" t="s">
        <v>573</v>
      </c>
    </row>
    <row r="9" spans="1:7" x14ac:dyDescent="0.35">
      <c r="B9" s="61"/>
      <c r="F9" s="51" t="s">
        <v>1814</v>
      </c>
    </row>
    <row r="10" spans="1:7" ht="37" x14ac:dyDescent="0.35">
      <c r="A10" s="62" t="s">
        <v>83</v>
      </c>
      <c r="B10" s="62" t="s">
        <v>571</v>
      </c>
      <c r="C10" s="63"/>
      <c r="D10" s="63"/>
      <c r="E10" s="63"/>
      <c r="F10" s="63" t="s">
        <v>1813</v>
      </c>
      <c r="G10" s="64"/>
    </row>
    <row r="11" spans="1:7" ht="15" customHeight="1" x14ac:dyDescent="0.35">
      <c r="A11" s="70"/>
      <c r="B11" s="71" t="s">
        <v>574</v>
      </c>
      <c r="C11" s="70" t="s">
        <v>118</v>
      </c>
      <c r="D11" s="70"/>
      <c r="E11" s="70"/>
      <c r="F11" s="73" t="s">
        <v>575</v>
      </c>
      <c r="G11" s="73"/>
    </row>
    <row r="12" spans="1:7" x14ac:dyDescent="0.35">
      <c r="A12" s="51" t="s">
        <v>576</v>
      </c>
      <c r="B12" s="51" t="s">
        <v>577</v>
      </c>
      <c r="C12" s="143">
        <f>'A. HTT General'!C53</f>
        <v>30172</v>
      </c>
      <c r="F12" s="77">
        <f>IF($C$15=0,"",IF(C12="[for completion]","",C12/$C$15))</f>
        <v>1</v>
      </c>
    </row>
    <row r="13" spans="1:7" x14ac:dyDescent="0.35">
      <c r="A13" s="51" t="s">
        <v>578</v>
      </c>
      <c r="B13" s="51" t="s">
        <v>579</v>
      </c>
      <c r="C13" s="143">
        <v>0</v>
      </c>
      <c r="F13" s="77">
        <f>IF($C$15=0,"",IF(C13="[for completion]","",C13/$C$15))</f>
        <v>0</v>
      </c>
    </row>
    <row r="14" spans="1:7" x14ac:dyDescent="0.35">
      <c r="A14" s="51" t="s">
        <v>580</v>
      </c>
      <c r="B14" s="51" t="s">
        <v>157</v>
      </c>
      <c r="C14" s="143">
        <v>0</v>
      </c>
      <c r="F14" s="77">
        <f>IF($C$15=0,"",IF(C14="[for completion]","",C14/$C$15))</f>
        <v>0</v>
      </c>
    </row>
    <row r="15" spans="1:7" x14ac:dyDescent="0.35">
      <c r="A15" s="51" t="s">
        <v>581</v>
      </c>
      <c r="B15" s="100" t="s">
        <v>159</v>
      </c>
      <c r="C15" s="143">
        <f>SUM(C12:C14)</f>
        <v>30172</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3">
        <v>12605</v>
      </c>
      <c r="D28" s="147">
        <v>0</v>
      </c>
      <c r="E28" s="147"/>
      <c r="F28" s="143">
        <f>C28+D28</f>
        <v>12605</v>
      </c>
    </row>
    <row r="29" spans="1:7" hidden="1" outlineLevel="1" x14ac:dyDescent="0.35">
      <c r="A29" s="51" t="s">
        <v>601</v>
      </c>
      <c r="B29" s="66" t="s">
        <v>602</v>
      </c>
      <c r="C29" s="147">
        <v>8255</v>
      </c>
      <c r="D29" s="147"/>
      <c r="E29" s="147"/>
      <c r="F29" s="147"/>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159">
        <f>209/C12</f>
        <v>6.9269521410579345E-3</v>
      </c>
      <c r="D36" s="148">
        <v>0</v>
      </c>
      <c r="E36" s="148"/>
      <c r="F36" s="159">
        <f>C36</f>
        <v>6.9269521410579345E-3</v>
      </c>
    </row>
    <row r="37" spans="1:7" hidden="1" outlineLevel="1" x14ac:dyDescent="0.35">
      <c r="A37" s="51" t="s">
        <v>614</v>
      </c>
      <c r="B37" s="51" t="s">
        <v>615</v>
      </c>
      <c r="C37" s="88">
        <f>C36</f>
        <v>6.9269521410579345E-3</v>
      </c>
      <c r="D37" s="141">
        <v>0</v>
      </c>
      <c r="F37" s="88">
        <f>C37</f>
        <v>6.9269521410579345E-3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101" t="s">
        <v>623</v>
      </c>
      <c r="C44" s="160">
        <f>SUM(C45:C72)</f>
        <v>0</v>
      </c>
      <c r="D44" s="160">
        <f>SUM(D45:D72)</f>
        <v>0</v>
      </c>
      <c r="E44" s="148"/>
      <c r="F44" s="160">
        <f>SUM(F45:F72)</f>
        <v>0</v>
      </c>
      <c r="G44" s="51"/>
    </row>
    <row r="45" spans="1:7" x14ac:dyDescent="0.35">
      <c r="A45" s="51" t="s">
        <v>624</v>
      </c>
      <c r="B45" s="51" t="s">
        <v>625</v>
      </c>
      <c r="C45" s="148">
        <v>0</v>
      </c>
      <c r="D45" s="148">
        <v>0</v>
      </c>
      <c r="E45" s="148"/>
      <c r="F45" s="148">
        <v>0</v>
      </c>
      <c r="G45" s="51"/>
    </row>
    <row r="46" spans="1:7" x14ac:dyDescent="0.35">
      <c r="A46" s="51" t="s">
        <v>626</v>
      </c>
      <c r="B46" s="51" t="s">
        <v>627</v>
      </c>
      <c r="C46" s="148">
        <v>0</v>
      </c>
      <c r="D46" s="148">
        <v>0</v>
      </c>
      <c r="E46" s="148"/>
      <c r="F46" s="148">
        <v>0</v>
      </c>
      <c r="G46" s="51"/>
    </row>
    <row r="47" spans="1:7" x14ac:dyDescent="0.35">
      <c r="A47" s="51" t="s">
        <v>628</v>
      </c>
      <c r="B47" s="51" t="s">
        <v>629</v>
      </c>
      <c r="C47" s="148">
        <v>0</v>
      </c>
      <c r="D47" s="148">
        <v>0</v>
      </c>
      <c r="E47" s="148"/>
      <c r="F47" s="148">
        <v>0</v>
      </c>
      <c r="G47" s="51"/>
    </row>
    <row r="48" spans="1:7" x14ac:dyDescent="0.35">
      <c r="A48" s="51" t="s">
        <v>630</v>
      </c>
      <c r="B48" s="51" t="s">
        <v>631</v>
      </c>
      <c r="C48" s="148">
        <v>0</v>
      </c>
      <c r="D48" s="148">
        <v>0</v>
      </c>
      <c r="E48" s="148"/>
      <c r="F48" s="148">
        <v>0</v>
      </c>
      <c r="G48" s="51"/>
    </row>
    <row r="49" spans="1:7" x14ac:dyDescent="0.35">
      <c r="A49" s="51" t="s">
        <v>632</v>
      </c>
      <c r="B49" s="51" t="s">
        <v>633</v>
      </c>
      <c r="C49" s="148">
        <v>0</v>
      </c>
      <c r="D49" s="148">
        <v>0</v>
      </c>
      <c r="E49" s="148"/>
      <c r="F49" s="148">
        <v>0</v>
      </c>
      <c r="G49" s="51"/>
    </row>
    <row r="50" spans="1:7" x14ac:dyDescent="0.35">
      <c r="A50" s="51" t="s">
        <v>634</v>
      </c>
      <c r="B50" s="51" t="s">
        <v>635</v>
      </c>
      <c r="C50" s="148">
        <v>0</v>
      </c>
      <c r="D50" s="148">
        <v>0</v>
      </c>
      <c r="E50" s="148"/>
      <c r="F50" s="148">
        <v>0</v>
      </c>
      <c r="G50" s="51"/>
    </row>
    <row r="51" spans="1:7" x14ac:dyDescent="0.35">
      <c r="A51" s="51" t="s">
        <v>636</v>
      </c>
      <c r="B51" s="51" t="s">
        <v>637</v>
      </c>
      <c r="C51" s="148">
        <v>0</v>
      </c>
      <c r="D51" s="148">
        <v>0</v>
      </c>
      <c r="E51" s="148"/>
      <c r="F51" s="148">
        <v>0</v>
      </c>
      <c r="G51" s="51"/>
    </row>
    <row r="52" spans="1:7" x14ac:dyDescent="0.35">
      <c r="A52" s="51" t="s">
        <v>638</v>
      </c>
      <c r="B52" s="51" t="s">
        <v>639</v>
      </c>
      <c r="C52" s="148">
        <v>0</v>
      </c>
      <c r="D52" s="148">
        <v>0</v>
      </c>
      <c r="E52" s="148"/>
      <c r="F52" s="148">
        <v>0</v>
      </c>
      <c r="G52" s="51"/>
    </row>
    <row r="53" spans="1:7" x14ac:dyDescent="0.35">
      <c r="A53" s="51" t="s">
        <v>640</v>
      </c>
      <c r="B53" s="51" t="s">
        <v>641</v>
      </c>
      <c r="C53" s="148">
        <v>0</v>
      </c>
      <c r="D53" s="148">
        <v>0</v>
      </c>
      <c r="E53" s="148"/>
      <c r="F53" s="148">
        <v>0</v>
      </c>
      <c r="G53" s="51"/>
    </row>
    <row r="54" spans="1:7" x14ac:dyDescent="0.35">
      <c r="A54" s="51" t="s">
        <v>642</v>
      </c>
      <c r="B54" s="51" t="s">
        <v>643</v>
      </c>
      <c r="C54" s="148">
        <v>0</v>
      </c>
      <c r="D54" s="148">
        <v>0</v>
      </c>
      <c r="E54" s="148"/>
      <c r="F54" s="148">
        <v>0</v>
      </c>
      <c r="G54" s="51"/>
    </row>
    <row r="55" spans="1:7" x14ac:dyDescent="0.35">
      <c r="A55" s="51" t="s">
        <v>644</v>
      </c>
      <c r="B55" s="51" t="s">
        <v>645</v>
      </c>
      <c r="C55" s="148">
        <v>0</v>
      </c>
      <c r="D55" s="148">
        <v>0</v>
      </c>
      <c r="E55" s="148"/>
      <c r="F55" s="148">
        <v>0</v>
      </c>
      <c r="G55" s="51"/>
    </row>
    <row r="56" spans="1:7" x14ac:dyDescent="0.35">
      <c r="A56" s="51" t="s">
        <v>646</v>
      </c>
      <c r="B56" s="51" t="s">
        <v>647</v>
      </c>
      <c r="C56" s="148">
        <v>0</v>
      </c>
      <c r="D56" s="148">
        <v>0</v>
      </c>
      <c r="E56" s="148"/>
      <c r="F56" s="148">
        <v>0</v>
      </c>
      <c r="G56" s="51"/>
    </row>
    <row r="57" spans="1:7" x14ac:dyDescent="0.35">
      <c r="A57" s="51" t="s">
        <v>648</v>
      </c>
      <c r="B57" s="51" t="s">
        <v>649</v>
      </c>
      <c r="C57" s="148">
        <v>0</v>
      </c>
      <c r="D57" s="148">
        <v>0</v>
      </c>
      <c r="E57" s="148"/>
      <c r="F57" s="148">
        <v>0</v>
      </c>
      <c r="G57" s="51"/>
    </row>
    <row r="58" spans="1:7" x14ac:dyDescent="0.35">
      <c r="A58" s="51" t="s">
        <v>650</v>
      </c>
      <c r="B58" s="51" t="s">
        <v>651</v>
      </c>
      <c r="C58" s="148">
        <v>0</v>
      </c>
      <c r="D58" s="148">
        <v>0</v>
      </c>
      <c r="E58" s="148"/>
      <c r="F58" s="148">
        <v>0</v>
      </c>
      <c r="G58" s="51"/>
    </row>
    <row r="59" spans="1:7" x14ac:dyDescent="0.35">
      <c r="A59" s="51" t="s">
        <v>652</v>
      </c>
      <c r="B59" s="51" t="s">
        <v>653</v>
      </c>
      <c r="C59" s="148">
        <v>0</v>
      </c>
      <c r="D59" s="148">
        <v>0</v>
      </c>
      <c r="E59" s="148"/>
      <c r="F59" s="148">
        <v>0</v>
      </c>
      <c r="G59" s="51"/>
    </row>
    <row r="60" spans="1:7" x14ac:dyDescent="0.35">
      <c r="A60" s="51" t="s">
        <v>654</v>
      </c>
      <c r="B60" s="51" t="s">
        <v>655</v>
      </c>
      <c r="C60" s="148">
        <v>0</v>
      </c>
      <c r="D60" s="148">
        <v>0</v>
      </c>
      <c r="E60" s="148"/>
      <c r="F60" s="148">
        <v>0</v>
      </c>
      <c r="G60" s="51"/>
    </row>
    <row r="61" spans="1:7" x14ac:dyDescent="0.35">
      <c r="A61" s="51" t="s">
        <v>656</v>
      </c>
      <c r="B61" s="51" t="s">
        <v>657</v>
      </c>
      <c r="C61" s="148">
        <v>0</v>
      </c>
      <c r="D61" s="148">
        <v>0</v>
      </c>
      <c r="E61" s="148"/>
      <c r="F61" s="148">
        <v>0</v>
      </c>
      <c r="G61" s="51"/>
    </row>
    <row r="62" spans="1:7" x14ac:dyDescent="0.35">
      <c r="A62" s="51" t="s">
        <v>658</v>
      </c>
      <c r="B62" s="51" t="s">
        <v>659</v>
      </c>
      <c r="C62" s="148">
        <v>0</v>
      </c>
      <c r="D62" s="148">
        <v>0</v>
      </c>
      <c r="E62" s="148"/>
      <c r="F62" s="148">
        <v>0</v>
      </c>
      <c r="G62" s="51"/>
    </row>
    <row r="63" spans="1:7" x14ac:dyDescent="0.35">
      <c r="A63" s="51" t="s">
        <v>660</v>
      </c>
      <c r="B63" s="51" t="s">
        <v>661</v>
      </c>
      <c r="C63" s="148">
        <v>0</v>
      </c>
      <c r="D63" s="148">
        <v>0</v>
      </c>
      <c r="E63" s="148"/>
      <c r="F63" s="148">
        <v>0</v>
      </c>
      <c r="G63" s="51"/>
    </row>
    <row r="64" spans="1:7" x14ac:dyDescent="0.35">
      <c r="A64" s="51" t="s">
        <v>662</v>
      </c>
      <c r="B64" s="51" t="s">
        <v>663</v>
      </c>
      <c r="C64" s="148">
        <v>0</v>
      </c>
      <c r="D64" s="148">
        <v>0</v>
      </c>
      <c r="E64" s="148"/>
      <c r="F64" s="148">
        <v>0</v>
      </c>
      <c r="G64" s="51"/>
    </row>
    <row r="65" spans="1:7" x14ac:dyDescent="0.35">
      <c r="A65" s="51" t="s">
        <v>664</v>
      </c>
      <c r="B65" s="51" t="s">
        <v>665</v>
      </c>
      <c r="C65" s="148">
        <v>0</v>
      </c>
      <c r="D65" s="148">
        <v>0</v>
      </c>
      <c r="E65" s="148"/>
      <c r="F65" s="148">
        <v>0</v>
      </c>
      <c r="G65" s="51"/>
    </row>
    <row r="66" spans="1:7" x14ac:dyDescent="0.35">
      <c r="A66" s="51" t="s">
        <v>666</v>
      </c>
      <c r="B66" s="51" t="s">
        <v>667</v>
      </c>
      <c r="C66" s="148">
        <v>0</v>
      </c>
      <c r="D66" s="148">
        <v>0</v>
      </c>
      <c r="E66" s="148"/>
      <c r="F66" s="148">
        <v>0</v>
      </c>
      <c r="G66" s="51"/>
    </row>
    <row r="67" spans="1:7" x14ac:dyDescent="0.35">
      <c r="A67" s="51" t="s">
        <v>668</v>
      </c>
      <c r="B67" s="51" t="s">
        <v>669</v>
      </c>
      <c r="C67" s="148">
        <v>0</v>
      </c>
      <c r="D67" s="148">
        <v>0</v>
      </c>
      <c r="E67" s="148"/>
      <c r="F67" s="148">
        <v>0</v>
      </c>
      <c r="G67" s="51"/>
    </row>
    <row r="68" spans="1:7" x14ac:dyDescent="0.35">
      <c r="A68" s="51" t="s">
        <v>670</v>
      </c>
      <c r="B68" s="51" t="s">
        <v>671</v>
      </c>
      <c r="C68" s="148">
        <v>0</v>
      </c>
      <c r="D68" s="148">
        <v>0</v>
      </c>
      <c r="E68" s="148"/>
      <c r="F68" s="148">
        <v>0</v>
      </c>
      <c r="G68" s="51"/>
    </row>
    <row r="69" spans="1:7" x14ac:dyDescent="0.35">
      <c r="A69" s="51" t="s">
        <v>672</v>
      </c>
      <c r="B69" s="51" t="s">
        <v>673</v>
      </c>
      <c r="C69" s="148">
        <v>0</v>
      </c>
      <c r="D69" s="148">
        <v>0</v>
      </c>
      <c r="E69" s="148"/>
      <c r="F69" s="148">
        <v>0</v>
      </c>
      <c r="G69" s="51"/>
    </row>
    <row r="70" spans="1:7" x14ac:dyDescent="0.35">
      <c r="A70" s="51" t="s">
        <v>674</v>
      </c>
      <c r="B70" s="51" t="s">
        <v>675</v>
      </c>
      <c r="C70" s="148">
        <v>0</v>
      </c>
      <c r="D70" s="148">
        <v>0</v>
      </c>
      <c r="E70" s="148"/>
      <c r="F70" s="148">
        <v>0</v>
      </c>
      <c r="G70" s="51"/>
    </row>
    <row r="71" spans="1:7" x14ac:dyDescent="0.35">
      <c r="A71" s="51" t="s">
        <v>676</v>
      </c>
      <c r="B71" s="51" t="s">
        <v>677</v>
      </c>
      <c r="C71" s="148">
        <v>0</v>
      </c>
      <c r="D71" s="148">
        <v>0</v>
      </c>
      <c r="E71" s="148"/>
      <c r="F71" s="148">
        <v>0</v>
      </c>
      <c r="G71" s="51"/>
    </row>
    <row r="72" spans="1:7" x14ac:dyDescent="0.35">
      <c r="A72" s="51" t="s">
        <v>678</v>
      </c>
      <c r="B72" s="51" t="s">
        <v>679</v>
      </c>
      <c r="C72" s="148">
        <v>0</v>
      </c>
      <c r="D72" s="148">
        <v>0</v>
      </c>
      <c r="E72" s="148"/>
      <c r="F72" s="148">
        <v>0</v>
      </c>
      <c r="G72" s="51"/>
    </row>
    <row r="73" spans="1:7" x14ac:dyDescent="0.35">
      <c r="A73" s="51" t="s">
        <v>680</v>
      </c>
      <c r="B73" s="101" t="s">
        <v>354</v>
      </c>
      <c r="C73" s="160">
        <f>SUM(C74:C76)</f>
        <v>1</v>
      </c>
      <c r="D73" s="160">
        <f>SUM(D74:D76)</f>
        <v>0</v>
      </c>
      <c r="E73" s="148"/>
      <c r="F73" s="160">
        <f>SUM(F74:F76)</f>
        <v>0</v>
      </c>
      <c r="G73" s="51"/>
    </row>
    <row r="74" spans="1:7" x14ac:dyDescent="0.35">
      <c r="A74" s="51" t="s">
        <v>681</v>
      </c>
      <c r="B74" s="51" t="s">
        <v>682</v>
      </c>
      <c r="C74" s="148">
        <v>0</v>
      </c>
      <c r="D74" s="148">
        <v>0</v>
      </c>
      <c r="E74" s="148"/>
      <c r="F74" s="148">
        <v>0</v>
      </c>
      <c r="G74" s="51"/>
    </row>
    <row r="75" spans="1:7" x14ac:dyDescent="0.35">
      <c r="A75" s="51" t="s">
        <v>683</v>
      </c>
      <c r="B75" s="51" t="s">
        <v>684</v>
      </c>
      <c r="C75" s="148">
        <v>0</v>
      </c>
      <c r="D75" s="148">
        <v>0</v>
      </c>
      <c r="E75" s="148"/>
      <c r="F75" s="148">
        <v>0</v>
      </c>
      <c r="G75" s="51"/>
    </row>
    <row r="76" spans="1:7" x14ac:dyDescent="0.35">
      <c r="A76" s="51" t="s">
        <v>685</v>
      </c>
      <c r="B76" s="51" t="s">
        <v>1</v>
      </c>
      <c r="C76" s="148">
        <v>1</v>
      </c>
      <c r="D76" s="148">
        <v>0</v>
      </c>
      <c r="E76" s="148"/>
      <c r="F76" s="148">
        <v>0</v>
      </c>
      <c r="G76" s="51"/>
    </row>
    <row r="77" spans="1:7" x14ac:dyDescent="0.35">
      <c r="A77" s="51" t="s">
        <v>686</v>
      </c>
      <c r="B77" s="101" t="s">
        <v>157</v>
      </c>
      <c r="C77" s="160">
        <f>SUM(C78:C87)</f>
        <v>0</v>
      </c>
      <c r="D77" s="160">
        <f>SUM(D78:D87)</f>
        <v>0</v>
      </c>
      <c r="E77" s="148"/>
      <c r="F77" s="160">
        <f>SUM(F78:F87)</f>
        <v>0</v>
      </c>
      <c r="G77" s="51"/>
    </row>
    <row r="78" spans="1:7" x14ac:dyDescent="0.35">
      <c r="A78" s="51" t="s">
        <v>687</v>
      </c>
      <c r="B78" s="68" t="s">
        <v>356</v>
      </c>
      <c r="C78" s="148">
        <v>0</v>
      </c>
      <c r="D78" s="148">
        <v>0</v>
      </c>
      <c r="E78" s="148"/>
      <c r="F78" s="148">
        <v>0</v>
      </c>
      <c r="G78" s="51"/>
    </row>
    <row r="79" spans="1:7" x14ac:dyDescent="0.35">
      <c r="A79" s="51" t="s">
        <v>688</v>
      </c>
      <c r="B79" s="68" t="s">
        <v>358</v>
      </c>
      <c r="C79" s="148">
        <v>0</v>
      </c>
      <c r="D79" s="148">
        <v>0</v>
      </c>
      <c r="E79" s="148"/>
      <c r="F79" s="148">
        <v>0</v>
      </c>
      <c r="G79" s="51"/>
    </row>
    <row r="80" spans="1:7" x14ac:dyDescent="0.35">
      <c r="A80" s="51" t="s">
        <v>689</v>
      </c>
      <c r="B80" s="68" t="s">
        <v>360</v>
      </c>
      <c r="C80" s="148">
        <v>0</v>
      </c>
      <c r="D80" s="148">
        <v>0</v>
      </c>
      <c r="E80" s="148"/>
      <c r="F80" s="148">
        <v>0</v>
      </c>
      <c r="G80" s="51"/>
    </row>
    <row r="81" spans="1:7" x14ac:dyDescent="0.35">
      <c r="A81" s="51" t="s">
        <v>690</v>
      </c>
      <c r="B81" s="68" t="s">
        <v>362</v>
      </c>
      <c r="C81" s="148">
        <v>0</v>
      </c>
      <c r="D81" s="148">
        <v>0</v>
      </c>
      <c r="E81" s="148"/>
      <c r="F81" s="148">
        <v>0</v>
      </c>
      <c r="G81" s="51"/>
    </row>
    <row r="82" spans="1:7" x14ac:dyDescent="0.35">
      <c r="A82" s="51" t="s">
        <v>691</v>
      </c>
      <c r="B82" s="68" t="s">
        <v>364</v>
      </c>
      <c r="C82" s="148">
        <v>0</v>
      </c>
      <c r="D82" s="148">
        <v>0</v>
      </c>
      <c r="E82" s="148"/>
      <c r="F82" s="148">
        <v>0</v>
      </c>
      <c r="G82" s="51"/>
    </row>
    <row r="83" spans="1:7" x14ac:dyDescent="0.35">
      <c r="A83" s="51" t="s">
        <v>692</v>
      </c>
      <c r="B83" s="68" t="s">
        <v>366</v>
      </c>
      <c r="C83" s="148">
        <v>0</v>
      </c>
      <c r="D83" s="148">
        <v>0</v>
      </c>
      <c r="E83" s="148"/>
      <c r="F83" s="148">
        <v>0</v>
      </c>
      <c r="G83" s="51"/>
    </row>
    <row r="84" spans="1:7" x14ac:dyDescent="0.35">
      <c r="A84" s="51" t="s">
        <v>693</v>
      </c>
      <c r="B84" s="68" t="s">
        <v>368</v>
      </c>
      <c r="C84" s="148">
        <v>0</v>
      </c>
      <c r="D84" s="148">
        <v>0</v>
      </c>
      <c r="E84" s="148"/>
      <c r="F84" s="148">
        <v>0</v>
      </c>
      <c r="G84" s="51"/>
    </row>
    <row r="85" spans="1:7" x14ac:dyDescent="0.35">
      <c r="A85" s="51" t="s">
        <v>694</v>
      </c>
      <c r="B85" s="68" t="s">
        <v>370</v>
      </c>
      <c r="C85" s="148">
        <v>0</v>
      </c>
      <c r="D85" s="148">
        <v>0</v>
      </c>
      <c r="E85" s="148"/>
      <c r="F85" s="148">
        <v>0</v>
      </c>
      <c r="G85" s="51"/>
    </row>
    <row r="86" spans="1:7" x14ac:dyDescent="0.35">
      <c r="A86" s="51" t="s">
        <v>695</v>
      </c>
      <c r="B86" s="68" t="s">
        <v>372</v>
      </c>
      <c r="C86" s="148">
        <v>0</v>
      </c>
      <c r="D86" s="148">
        <v>0</v>
      </c>
      <c r="E86" s="148"/>
      <c r="F86" s="148">
        <v>0</v>
      </c>
      <c r="G86" s="51"/>
    </row>
    <row r="87" spans="1:7" x14ac:dyDescent="0.35">
      <c r="A87" s="51" t="s">
        <v>696</v>
      </c>
      <c r="B87" s="68" t="s">
        <v>157</v>
      </c>
      <c r="C87" s="148">
        <v>0</v>
      </c>
      <c r="D87" s="148">
        <v>0</v>
      </c>
      <c r="E87" s="148"/>
      <c r="F87" s="148">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41">
        <v>1.55E-2</v>
      </c>
      <c r="D99" s="141">
        <v>0</v>
      </c>
      <c r="F99" s="148">
        <f>C99+D99</f>
        <v>1.55E-2</v>
      </c>
      <c r="G99" s="51"/>
    </row>
    <row r="100" spans="1:7" x14ac:dyDescent="0.35">
      <c r="A100" s="51" t="s">
        <v>710</v>
      </c>
      <c r="B100" s="68" t="s">
        <v>711</v>
      </c>
      <c r="C100" s="141">
        <v>2.2599999999999999E-2</v>
      </c>
      <c r="D100" s="141">
        <v>0</v>
      </c>
      <c r="F100" s="148">
        <f t="shared" ref="F100:F109" si="1">C100+D100</f>
        <v>2.2599999999999999E-2</v>
      </c>
      <c r="G100" s="51"/>
    </row>
    <row r="101" spans="1:7" x14ac:dyDescent="0.35">
      <c r="A101" s="51" t="s">
        <v>712</v>
      </c>
      <c r="B101" s="68" t="s">
        <v>713</v>
      </c>
      <c r="C101" s="141">
        <v>7.3000000000000001E-3</v>
      </c>
      <c r="D101" s="141">
        <v>0</v>
      </c>
      <c r="F101" s="148">
        <f t="shared" si="1"/>
        <v>7.3000000000000001E-3</v>
      </c>
      <c r="G101" s="51"/>
    </row>
    <row r="102" spans="1:7" x14ac:dyDescent="0.35">
      <c r="A102" s="51" t="s">
        <v>714</v>
      </c>
      <c r="B102" s="68" t="s">
        <v>715</v>
      </c>
      <c r="C102" s="141">
        <v>9.1999999999999998E-3</v>
      </c>
      <c r="D102" s="141">
        <v>0</v>
      </c>
      <c r="F102" s="148">
        <f t="shared" si="1"/>
        <v>9.1999999999999998E-3</v>
      </c>
      <c r="G102" s="51"/>
    </row>
    <row r="103" spans="1:7" x14ac:dyDescent="0.35">
      <c r="A103" s="51" t="s">
        <v>716</v>
      </c>
      <c r="B103" s="68" t="s">
        <v>717</v>
      </c>
      <c r="C103" s="141">
        <v>0.32119999999999999</v>
      </c>
      <c r="D103" s="141">
        <v>0</v>
      </c>
      <c r="F103" s="148">
        <f t="shared" si="1"/>
        <v>0.32119999999999999</v>
      </c>
      <c r="G103" s="51"/>
    </row>
    <row r="104" spans="1:7" x14ac:dyDescent="0.35">
      <c r="A104" s="51" t="s">
        <v>718</v>
      </c>
      <c r="B104" s="68" t="s">
        <v>719</v>
      </c>
      <c r="C104" s="141">
        <v>3.95E-2</v>
      </c>
      <c r="D104" s="141">
        <v>0</v>
      </c>
      <c r="F104" s="148">
        <f t="shared" si="1"/>
        <v>3.95E-2</v>
      </c>
      <c r="G104" s="51"/>
    </row>
    <row r="105" spans="1:7" x14ac:dyDescent="0.35">
      <c r="A105" s="51" t="s">
        <v>720</v>
      </c>
      <c r="B105" s="68" t="s">
        <v>721</v>
      </c>
      <c r="C105" s="141">
        <v>1.84E-2</v>
      </c>
      <c r="D105" s="141">
        <v>0</v>
      </c>
      <c r="F105" s="148">
        <f t="shared" si="1"/>
        <v>1.84E-2</v>
      </c>
      <c r="G105" s="51"/>
    </row>
    <row r="106" spans="1:7" x14ac:dyDescent="0.35">
      <c r="A106" s="51" t="s">
        <v>722</v>
      </c>
      <c r="B106" s="68" t="s">
        <v>723</v>
      </c>
      <c r="C106" s="141">
        <v>2.4500000000000001E-2</v>
      </c>
      <c r="D106" s="141">
        <v>0</v>
      </c>
      <c r="F106" s="148">
        <f t="shared" si="1"/>
        <v>2.4500000000000001E-2</v>
      </c>
      <c r="G106" s="51"/>
    </row>
    <row r="107" spans="1:7" x14ac:dyDescent="0.35">
      <c r="A107" s="51" t="s">
        <v>724</v>
      </c>
      <c r="B107" s="68" t="s">
        <v>725</v>
      </c>
      <c r="C107" s="141">
        <v>4.8099999999999997E-2</v>
      </c>
      <c r="D107" s="141">
        <v>0</v>
      </c>
      <c r="F107" s="148">
        <f t="shared" si="1"/>
        <v>4.8099999999999997E-2</v>
      </c>
      <c r="G107" s="51"/>
    </row>
    <row r="108" spans="1:7" x14ac:dyDescent="0.35">
      <c r="A108" s="51" t="s">
        <v>726</v>
      </c>
      <c r="B108" s="68" t="s">
        <v>727</v>
      </c>
      <c r="C108" s="141">
        <v>4.3799999999999999E-2</v>
      </c>
      <c r="D108" s="141">
        <v>0</v>
      </c>
      <c r="F108" s="148">
        <f t="shared" si="1"/>
        <v>4.3799999999999999E-2</v>
      </c>
      <c r="G108" s="51"/>
    </row>
    <row r="109" spans="1:7" x14ac:dyDescent="0.35">
      <c r="A109" s="51" t="s">
        <v>728</v>
      </c>
      <c r="B109" s="68" t="s">
        <v>729</v>
      </c>
      <c r="C109" s="141">
        <v>0.44979999999999998</v>
      </c>
      <c r="D109" s="141">
        <v>0</v>
      </c>
      <c r="F109" s="148">
        <f t="shared" si="1"/>
        <v>0.44979999999999998</v>
      </c>
      <c r="G109" s="51"/>
    </row>
    <row r="110" spans="1:7" x14ac:dyDescent="0.35">
      <c r="A110" s="51" t="s">
        <v>730</v>
      </c>
      <c r="B110" s="68"/>
      <c r="C110" s="141"/>
      <c r="D110" s="141"/>
      <c r="F110" s="148"/>
      <c r="G110" s="51"/>
    </row>
    <row r="111" spans="1:7" x14ac:dyDescent="0.35">
      <c r="A111" s="51" t="s">
        <v>731</v>
      </c>
      <c r="B111" s="68"/>
      <c r="C111" s="159"/>
      <c r="D111" s="141"/>
      <c r="F111" s="148"/>
      <c r="G111" s="51"/>
    </row>
    <row r="112" spans="1:7" x14ac:dyDescent="0.35">
      <c r="A112" s="51" t="s">
        <v>732</v>
      </c>
      <c r="B112" s="68"/>
      <c r="C112" s="159"/>
      <c r="D112" s="141"/>
      <c r="F112" s="148"/>
      <c r="G112" s="51"/>
    </row>
    <row r="113" spans="1:7" x14ac:dyDescent="0.35">
      <c r="A113" s="51" t="s">
        <v>733</v>
      </c>
      <c r="B113" s="68"/>
      <c r="C113" s="159"/>
      <c r="D113" s="141"/>
      <c r="F113" s="148"/>
      <c r="G113" s="51"/>
    </row>
    <row r="114" spans="1:7" x14ac:dyDescent="0.35">
      <c r="A114" s="51" t="s">
        <v>734</v>
      </c>
      <c r="C114" s="159"/>
      <c r="D114" s="141"/>
      <c r="F114" s="148"/>
      <c r="G114" s="51"/>
    </row>
    <row r="115" spans="1:7" x14ac:dyDescent="0.35">
      <c r="A115" s="51" t="s">
        <v>735</v>
      </c>
      <c r="B115" s="68"/>
      <c r="C115" s="159"/>
      <c r="D115" s="141"/>
      <c r="F115" s="148"/>
      <c r="G115" s="51"/>
    </row>
    <row r="116" spans="1:7" x14ac:dyDescent="0.35">
      <c r="A116" s="51" t="s">
        <v>736</v>
      </c>
      <c r="B116" s="68"/>
      <c r="C116" s="159"/>
      <c r="D116" s="141"/>
      <c r="F116" s="148"/>
      <c r="G116" s="51"/>
    </row>
    <row r="117" spans="1:7" x14ac:dyDescent="0.35">
      <c r="A117" s="51" t="s">
        <v>737</v>
      </c>
      <c r="B117" s="68"/>
      <c r="C117" s="159"/>
      <c r="D117" s="141"/>
      <c r="F117" s="148"/>
      <c r="G117" s="51"/>
    </row>
    <row r="118" spans="1:7" x14ac:dyDescent="0.35">
      <c r="A118" s="51" t="s">
        <v>738</v>
      </c>
      <c r="C118" s="88"/>
      <c r="D118" s="141"/>
      <c r="F118" s="141"/>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8">
        <v>0</v>
      </c>
      <c r="D131" s="148">
        <v>0</v>
      </c>
      <c r="E131" s="161"/>
      <c r="F131" s="148">
        <v>0</v>
      </c>
    </row>
    <row r="132" spans="1:7" x14ac:dyDescent="0.35">
      <c r="A132" s="51" t="s">
        <v>753</v>
      </c>
      <c r="B132" s="51" t="s">
        <v>754</v>
      </c>
      <c r="C132" s="148">
        <v>1</v>
      </c>
      <c r="D132" s="148">
        <v>0</v>
      </c>
      <c r="E132" s="161"/>
      <c r="F132" s="148">
        <v>1</v>
      </c>
    </row>
    <row r="133" spans="1:7" x14ac:dyDescent="0.35">
      <c r="A133" s="51" t="s">
        <v>755</v>
      </c>
      <c r="B133" s="51" t="s">
        <v>157</v>
      </c>
      <c r="C133" s="148">
        <v>0</v>
      </c>
      <c r="D133" s="148">
        <v>0</v>
      </c>
      <c r="E133" s="161"/>
      <c r="F133" s="148">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8">
        <v>0.47499999999999998</v>
      </c>
      <c r="D141" s="148">
        <v>0</v>
      </c>
      <c r="E141" s="161"/>
      <c r="F141" s="148">
        <f>(C141+D141)</f>
        <v>0.47499999999999998</v>
      </c>
    </row>
    <row r="142" spans="1:7" x14ac:dyDescent="0.35">
      <c r="A142" s="51" t="s">
        <v>765</v>
      </c>
      <c r="B142" s="51" t="s">
        <v>766</v>
      </c>
      <c r="C142" s="148">
        <v>0.52500000000000002</v>
      </c>
      <c r="D142" s="148">
        <v>0</v>
      </c>
      <c r="E142" s="161"/>
      <c r="F142" s="148">
        <f>(C142+D142)</f>
        <v>0.52500000000000002</v>
      </c>
    </row>
    <row r="143" spans="1:7" x14ac:dyDescent="0.35">
      <c r="A143" s="51" t="s">
        <v>767</v>
      </c>
      <c r="B143" s="51" t="s">
        <v>157</v>
      </c>
      <c r="C143" s="148">
        <v>0</v>
      </c>
      <c r="D143" s="148">
        <v>0</v>
      </c>
      <c r="E143" s="148"/>
      <c r="F143" s="148">
        <v>0</v>
      </c>
    </row>
    <row r="144" spans="1:7" hidden="1" outlineLevel="1" x14ac:dyDescent="0.35">
      <c r="A144" s="51" t="s">
        <v>768</v>
      </c>
      <c r="C144" s="141"/>
      <c r="D144" s="141"/>
      <c r="E144" s="141"/>
      <c r="F144" s="141"/>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8">
        <v>0.33510000000000001</v>
      </c>
      <c r="D151" s="148">
        <v>0</v>
      </c>
      <c r="E151" s="161"/>
      <c r="F151" s="148">
        <f>(C151+D151)</f>
        <v>0.33510000000000001</v>
      </c>
    </row>
    <row r="152" spans="1:7" x14ac:dyDescent="0.35">
      <c r="A152" s="51" t="s">
        <v>777</v>
      </c>
      <c r="B152" s="47" t="s">
        <v>778</v>
      </c>
      <c r="C152" s="148">
        <v>0.2291</v>
      </c>
      <c r="D152" s="148">
        <v>0</v>
      </c>
      <c r="E152" s="161"/>
      <c r="F152" s="148">
        <f>(C152+D152)</f>
        <v>0.2291</v>
      </c>
    </row>
    <row r="153" spans="1:7" x14ac:dyDescent="0.35">
      <c r="A153" s="51" t="s">
        <v>779</v>
      </c>
      <c r="B153" s="47" t="s">
        <v>780</v>
      </c>
      <c r="C153" s="148">
        <v>0.12889999999999999</v>
      </c>
      <c r="D153" s="148">
        <v>0</v>
      </c>
      <c r="E153" s="148"/>
      <c r="F153" s="148">
        <f>(C153+D153)</f>
        <v>0.12889999999999999</v>
      </c>
    </row>
    <row r="154" spans="1:7" x14ac:dyDescent="0.35">
      <c r="A154" s="51" t="s">
        <v>781</v>
      </c>
      <c r="B154" s="47" t="s">
        <v>782</v>
      </c>
      <c r="C154" s="148">
        <v>0.16919999999999999</v>
      </c>
      <c r="D154" s="148">
        <v>0</v>
      </c>
      <c r="E154" s="148"/>
      <c r="F154" s="148">
        <f>(C154+D154)</f>
        <v>0.16919999999999999</v>
      </c>
    </row>
    <row r="155" spans="1:7" x14ac:dyDescent="0.35">
      <c r="A155" s="51" t="s">
        <v>783</v>
      </c>
      <c r="B155" s="47" t="s">
        <v>784</v>
      </c>
      <c r="C155" s="148">
        <v>0.13769999999999999</v>
      </c>
      <c r="D155" s="148">
        <v>0</v>
      </c>
      <c r="E155" s="148"/>
      <c r="F155" s="148">
        <f>(C155+D155)</f>
        <v>0.13769999999999999</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5">
        <f>19.1/C12</f>
        <v>6.3303725308232802E-4</v>
      </c>
      <c r="D161" s="148">
        <v>0</v>
      </c>
      <c r="E161" s="161"/>
      <c r="F161" s="148">
        <f>(C161+D161)</f>
        <v>6.3303725308232802E-4</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2"/>
      <c r="B166" s="103" t="s">
        <v>572</v>
      </c>
      <c r="C166" s="102"/>
      <c r="D166" s="102"/>
      <c r="E166" s="102"/>
      <c r="F166" s="104"/>
      <c r="G166" s="104"/>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3">
        <v>2733</v>
      </c>
      <c r="D168" s="65"/>
      <c r="E168" s="65"/>
      <c r="F168" s="84"/>
      <c r="G168" s="84"/>
    </row>
    <row r="169" spans="1:7" x14ac:dyDescent="0.35">
      <c r="A169" s="65"/>
      <c r="B169" s="105"/>
      <c r="C169" s="65"/>
      <c r="D169" s="65"/>
      <c r="E169" s="65"/>
      <c r="F169" s="84"/>
      <c r="G169" s="84"/>
    </row>
    <row r="170" spans="1:7" x14ac:dyDescent="0.35">
      <c r="B170" s="68" t="s">
        <v>802</v>
      </c>
      <c r="C170" s="65"/>
      <c r="D170" s="65"/>
      <c r="E170" s="65"/>
      <c r="F170" s="84"/>
      <c r="G170" s="84"/>
    </row>
    <row r="171" spans="1:7" x14ac:dyDescent="0.35">
      <c r="A171" s="51" t="s">
        <v>803</v>
      </c>
      <c r="B171" s="68" t="s">
        <v>804</v>
      </c>
      <c r="D171" s="143"/>
      <c r="E171" s="65"/>
      <c r="F171" s="77">
        <f t="shared" ref="F171:F185" si="2">IF($C$195=0,"",IF(C171="[for completion]","",C171/$C$195))</f>
        <v>0</v>
      </c>
      <c r="G171" s="77">
        <f t="shared" ref="G171:G185" si="3">IF($D$195=0,"",IF(D171="[for completion]","",D171/$D$195))</f>
        <v>0</v>
      </c>
    </row>
    <row r="172" spans="1:7" x14ac:dyDescent="0.35">
      <c r="A172" s="51" t="s">
        <v>805</v>
      </c>
      <c r="B172" s="68" t="s">
        <v>806</v>
      </c>
      <c r="C172" s="143">
        <v>1517.29</v>
      </c>
      <c r="D172" s="143">
        <v>3315</v>
      </c>
      <c r="E172" s="65"/>
      <c r="F172" s="77">
        <f t="shared" si="2"/>
        <v>5.0288065379887358E-2</v>
      </c>
      <c r="G172" s="77">
        <f t="shared" si="3"/>
        <v>0.26299087663625548</v>
      </c>
    </row>
    <row r="173" spans="1:7" x14ac:dyDescent="0.35">
      <c r="A173" s="51" t="s">
        <v>807</v>
      </c>
      <c r="B173" s="68" t="s">
        <v>808</v>
      </c>
      <c r="C173" s="143">
        <v>4443.08</v>
      </c>
      <c r="D173" s="143">
        <v>2902</v>
      </c>
      <c r="E173" s="65"/>
      <c r="F173" s="77">
        <f t="shared" si="2"/>
        <v>0.14725853167691735</v>
      </c>
      <c r="G173" s="77">
        <f t="shared" si="3"/>
        <v>0.23022610075366917</v>
      </c>
    </row>
    <row r="174" spans="1:7" x14ac:dyDescent="0.35">
      <c r="A174" s="51" t="s">
        <v>809</v>
      </c>
      <c r="B174" s="68" t="s">
        <v>810</v>
      </c>
      <c r="C174" s="143">
        <v>7083.87</v>
      </c>
      <c r="D174" s="143">
        <v>2862</v>
      </c>
      <c r="E174" s="65"/>
      <c r="F174" s="77">
        <f t="shared" si="2"/>
        <v>0.23478314475322623</v>
      </c>
      <c r="G174" s="77">
        <f t="shared" si="3"/>
        <v>0.2270527568425228</v>
      </c>
    </row>
    <row r="175" spans="1:7" x14ac:dyDescent="0.35">
      <c r="A175" s="51" t="s">
        <v>811</v>
      </c>
      <c r="B175" s="68" t="s">
        <v>812</v>
      </c>
      <c r="C175" s="143">
        <v>5526.8</v>
      </c>
      <c r="D175" s="143">
        <v>1601</v>
      </c>
      <c r="E175" s="65"/>
      <c r="F175" s="77">
        <f t="shared" si="2"/>
        <v>0.18317663712379403</v>
      </c>
      <c r="G175" s="77">
        <f t="shared" si="3"/>
        <v>0.12701309004363348</v>
      </c>
    </row>
    <row r="176" spans="1:7" x14ac:dyDescent="0.35">
      <c r="A176" s="51" t="s">
        <v>813</v>
      </c>
      <c r="B176" s="68" t="s">
        <v>814</v>
      </c>
      <c r="C176" s="143">
        <v>3722.2</v>
      </c>
      <c r="D176" s="51">
        <v>838</v>
      </c>
      <c r="E176" s="65"/>
      <c r="F176" s="77">
        <f t="shared" si="2"/>
        <v>0.12336615739708079</v>
      </c>
      <c r="G176" s="77">
        <f t="shared" si="3"/>
        <v>6.6481554938516457E-2</v>
      </c>
    </row>
    <row r="177" spans="1:7" x14ac:dyDescent="0.35">
      <c r="A177" s="51" t="s">
        <v>815</v>
      </c>
      <c r="B177" s="68" t="s">
        <v>816</v>
      </c>
      <c r="C177" s="143">
        <v>7878.73</v>
      </c>
      <c r="D177" s="51">
        <v>1087</v>
      </c>
      <c r="E177" s="65"/>
      <c r="F177" s="77">
        <f t="shared" si="2"/>
        <v>0.26112746366909417</v>
      </c>
      <c r="G177" s="77">
        <f t="shared" si="3"/>
        <v>8.6235620785402617E-2</v>
      </c>
    </row>
    <row r="178" spans="1:7" x14ac:dyDescent="0.35">
      <c r="A178" s="51" t="s">
        <v>817</v>
      </c>
      <c r="B178" s="68"/>
      <c r="C178" s="143"/>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30171.97</v>
      </c>
      <c r="D195" s="76">
        <f>SUM(D171:D194)</f>
        <v>12605</v>
      </c>
      <c r="E195" s="88"/>
      <c r="F195" s="79">
        <f>SUM(F171:F194)</f>
        <v>1</v>
      </c>
      <c r="G195" s="79">
        <f>SUM(G171:G194)</f>
        <v>1</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8">
        <v>0.57650000000000001</v>
      </c>
      <c r="D197" s="143">
        <f>D208</f>
        <v>12605</v>
      </c>
      <c r="G197" s="51"/>
    </row>
    <row r="198" spans="1:7" x14ac:dyDescent="0.35">
      <c r="G198" s="51"/>
    </row>
    <row r="199" spans="1:7" x14ac:dyDescent="0.35">
      <c r="B199" s="68" t="s">
        <v>845</v>
      </c>
      <c r="G199" s="51"/>
    </row>
    <row r="200" spans="1:7" x14ac:dyDescent="0.35">
      <c r="A200" s="51" t="s">
        <v>846</v>
      </c>
      <c r="B200" s="51" t="s">
        <v>847</v>
      </c>
      <c r="C200" s="143">
        <v>4630.3734916499961</v>
      </c>
      <c r="D200" s="143">
        <v>3676</v>
      </c>
      <c r="F200" s="77">
        <f t="shared" ref="F200:F214" si="4">IF($C$208=0,"",IF(C200="[for completion]","",C200/$C$208))</f>
        <v>0.15346608663439373</v>
      </c>
      <c r="G200" s="77">
        <f t="shared" ref="G200:G214" si="5">IF($D$208=0,"",IF(D200="[for completion]","",D200/$D$208))</f>
        <v>0.29163030543435142</v>
      </c>
    </row>
    <row r="201" spans="1:7" x14ac:dyDescent="0.35">
      <c r="A201" s="51" t="s">
        <v>848</v>
      </c>
      <c r="B201" s="51" t="s">
        <v>849</v>
      </c>
      <c r="C201" s="143">
        <v>3578.8530627599989</v>
      </c>
      <c r="D201" s="143">
        <v>1425</v>
      </c>
      <c r="F201" s="77">
        <f t="shared" si="4"/>
        <v>0.11861517762481333</v>
      </c>
      <c r="G201" s="77">
        <f t="shared" si="5"/>
        <v>0.11305037683458945</v>
      </c>
    </row>
    <row r="202" spans="1:7" x14ac:dyDescent="0.35">
      <c r="A202" s="51" t="s">
        <v>850</v>
      </c>
      <c r="B202" s="51" t="s">
        <v>851</v>
      </c>
      <c r="C202" s="143">
        <v>6615.1998054569913</v>
      </c>
      <c r="D202" s="143">
        <v>2128</v>
      </c>
      <c r="F202" s="77">
        <f t="shared" si="4"/>
        <v>0.21924987871471374</v>
      </c>
      <c r="G202" s="77">
        <f t="shared" si="5"/>
        <v>0.16882189607298692</v>
      </c>
    </row>
    <row r="203" spans="1:7" x14ac:dyDescent="0.35">
      <c r="A203" s="51" t="s">
        <v>852</v>
      </c>
      <c r="B203" s="51" t="s">
        <v>853</v>
      </c>
      <c r="C203" s="143">
        <v>9985.4095519419443</v>
      </c>
      <c r="D203" s="143">
        <v>3123</v>
      </c>
      <c r="F203" s="77">
        <f t="shared" si="4"/>
        <v>0.33094991800157336</v>
      </c>
      <c r="G203" s="77">
        <f t="shared" si="5"/>
        <v>0.24775882586275288</v>
      </c>
    </row>
    <row r="204" spans="1:7" x14ac:dyDescent="0.35">
      <c r="A204" s="51" t="s">
        <v>854</v>
      </c>
      <c r="B204" s="51" t="s">
        <v>855</v>
      </c>
      <c r="C204" s="143">
        <v>5362.1297204486782</v>
      </c>
      <c r="D204" s="143">
        <v>2253</v>
      </c>
      <c r="F204" s="77">
        <f t="shared" si="4"/>
        <v>0.17771893902450595</v>
      </c>
      <c r="G204" s="77">
        <f t="shared" si="5"/>
        <v>0.17873859579531931</v>
      </c>
    </row>
    <row r="205" spans="1:7" x14ac:dyDescent="0.35">
      <c r="A205" s="51" t="s">
        <v>856</v>
      </c>
      <c r="B205" s="51" t="s">
        <v>857</v>
      </c>
      <c r="C205" s="143">
        <v>0</v>
      </c>
      <c r="D205" s="143">
        <v>0</v>
      </c>
      <c r="F205" s="77">
        <f t="shared" si="4"/>
        <v>0</v>
      </c>
      <c r="G205" s="77">
        <f t="shared" si="5"/>
        <v>0</v>
      </c>
    </row>
    <row r="206" spans="1:7" x14ac:dyDescent="0.35">
      <c r="A206" s="51" t="s">
        <v>858</v>
      </c>
      <c r="B206" s="51" t="s">
        <v>859</v>
      </c>
      <c r="C206" s="143">
        <v>0</v>
      </c>
      <c r="D206" s="143">
        <v>0</v>
      </c>
      <c r="F206" s="77">
        <f t="shared" si="4"/>
        <v>0</v>
      </c>
      <c r="G206" s="77">
        <f t="shared" si="5"/>
        <v>0</v>
      </c>
    </row>
    <row r="207" spans="1:7" x14ac:dyDescent="0.35">
      <c r="A207" s="51" t="s">
        <v>860</v>
      </c>
      <c r="B207" s="51" t="s">
        <v>861</v>
      </c>
      <c r="C207" s="143">
        <v>0</v>
      </c>
      <c r="D207" s="143">
        <v>0</v>
      </c>
      <c r="F207" s="77">
        <f t="shared" si="4"/>
        <v>0</v>
      </c>
      <c r="G207" s="77">
        <f t="shared" si="5"/>
        <v>0</v>
      </c>
    </row>
    <row r="208" spans="1:7" x14ac:dyDescent="0.35">
      <c r="A208" s="51" t="s">
        <v>862</v>
      </c>
      <c r="B208" s="78" t="s">
        <v>159</v>
      </c>
      <c r="C208" s="143">
        <f>SUM(C200:C207)</f>
        <v>30171.965632257605</v>
      </c>
      <c r="D208" s="143">
        <f>SUM(D200:D207)</f>
        <v>12605</v>
      </c>
      <c r="F208" s="88">
        <f>SUM(F200:F207)</f>
        <v>1.0000000000000002</v>
      </c>
      <c r="G208" s="88">
        <f>SUM(G200:G207)</f>
        <v>1</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8">
        <v>0.52300000000000002</v>
      </c>
      <c r="D219" s="143">
        <f>D230</f>
        <v>12605</v>
      </c>
      <c r="G219" s="51"/>
    </row>
    <row r="220" spans="1:7" x14ac:dyDescent="0.35">
      <c r="G220" s="51"/>
    </row>
    <row r="221" spans="1:7" x14ac:dyDescent="0.35">
      <c r="B221" s="68" t="s">
        <v>845</v>
      </c>
      <c r="G221" s="51"/>
    </row>
    <row r="222" spans="1:7" x14ac:dyDescent="0.35">
      <c r="A222" s="51" t="s">
        <v>880</v>
      </c>
      <c r="B222" s="51" t="s">
        <v>847</v>
      </c>
      <c r="C222" s="143">
        <v>6979.1927118499962</v>
      </c>
      <c r="D222" s="143">
        <v>4824</v>
      </c>
      <c r="F222" s="77">
        <f>IF($C$230=0,"",IF(C222="[Mark as ND1 if not relevant]","",C222/$C$230))</f>
        <v>0.23131382280206375</v>
      </c>
      <c r="G222" s="77">
        <f>IF($D$230=0,"",IF(D222="[Mark as ND1 if not relevant]","",D222/$D$230))</f>
        <v>0.38270527568425228</v>
      </c>
    </row>
    <row r="223" spans="1:7" x14ac:dyDescent="0.35">
      <c r="A223" s="51" t="s">
        <v>881</v>
      </c>
      <c r="B223" s="51" t="s">
        <v>849</v>
      </c>
      <c r="C223" s="143">
        <v>5244.0760492199952</v>
      </c>
      <c r="D223" s="143">
        <v>1845</v>
      </c>
      <c r="F223" s="77">
        <f t="shared" ref="F223:F229" si="6">IF($C$230=0,"",IF(C223="[Mark as ND1 if not relevant]","",C223/$C$230))</f>
        <v>0.173806244947244</v>
      </c>
      <c r="G223" s="77">
        <f t="shared" ref="G223:G229" si="7">IF($D$230=0,"",IF(D223="[Mark as ND1 if not relevant]","",D223/$D$230))</f>
        <v>0.14637048790162635</v>
      </c>
    </row>
    <row r="224" spans="1:7" x14ac:dyDescent="0.35">
      <c r="A224" s="51" t="s">
        <v>882</v>
      </c>
      <c r="B224" s="51" t="s">
        <v>851</v>
      </c>
      <c r="C224" s="143">
        <v>7012.5925857600005</v>
      </c>
      <c r="D224" s="143">
        <v>2225</v>
      </c>
      <c r="F224" s="77">
        <f t="shared" si="6"/>
        <v>0.23242080649404753</v>
      </c>
      <c r="G224" s="77">
        <f t="shared" si="7"/>
        <v>0.17651725505751686</v>
      </c>
    </row>
    <row r="225" spans="1:7" x14ac:dyDescent="0.35">
      <c r="A225" s="51" t="s">
        <v>883</v>
      </c>
      <c r="B225" s="51" t="s">
        <v>853</v>
      </c>
      <c r="C225" s="143">
        <v>8939.2826926200014</v>
      </c>
      <c r="D225" s="143">
        <v>2960</v>
      </c>
      <c r="F225" s="77">
        <f t="shared" si="6"/>
        <v>0.29627776995287258</v>
      </c>
      <c r="G225" s="77">
        <f t="shared" si="7"/>
        <v>0.23482744942483141</v>
      </c>
    </row>
    <row r="226" spans="1:7" x14ac:dyDescent="0.35">
      <c r="A226" s="51" t="s">
        <v>884</v>
      </c>
      <c r="B226" s="51" t="s">
        <v>855</v>
      </c>
      <c r="C226" s="143">
        <v>1922.2271448651245</v>
      </c>
      <c r="D226" s="143">
        <v>724</v>
      </c>
      <c r="F226" s="77">
        <f t="shared" si="6"/>
        <v>6.3709045949927184E-2</v>
      </c>
      <c r="G226" s="77">
        <f t="shared" si="7"/>
        <v>5.7437524791749309E-2</v>
      </c>
    </row>
    <row r="227" spans="1:7" x14ac:dyDescent="0.35">
      <c r="A227" s="51" t="s">
        <v>885</v>
      </c>
      <c r="B227" s="51" t="s">
        <v>857</v>
      </c>
      <c r="C227" s="143">
        <v>36.697503256709737</v>
      </c>
      <c r="D227" s="143">
        <v>12</v>
      </c>
      <c r="F227" s="77">
        <f t="shared" si="6"/>
        <v>1.2162781737188346E-3</v>
      </c>
      <c r="G227" s="77">
        <f t="shared" si="7"/>
        <v>9.5200317334391115E-4</v>
      </c>
    </row>
    <row r="228" spans="1:7" x14ac:dyDescent="0.35">
      <c r="A228" s="51" t="s">
        <v>886</v>
      </c>
      <c r="B228" s="51" t="s">
        <v>859</v>
      </c>
      <c r="C228" s="143">
        <v>20.659812507373363</v>
      </c>
      <c r="D228" s="143">
        <v>8</v>
      </c>
      <c r="F228" s="77">
        <f t="shared" si="6"/>
        <v>6.8473538513133634E-4</v>
      </c>
      <c r="G228" s="77">
        <f t="shared" si="7"/>
        <v>6.346687822292741E-4</v>
      </c>
    </row>
    <row r="229" spans="1:7" x14ac:dyDescent="0.35">
      <c r="A229" s="51" t="s">
        <v>887</v>
      </c>
      <c r="B229" s="51" t="s">
        <v>861</v>
      </c>
      <c r="C229" s="143">
        <v>17.23713217841761</v>
      </c>
      <c r="D229" s="143">
        <v>7</v>
      </c>
      <c r="F229" s="77">
        <f t="shared" si="6"/>
        <v>5.7129629499474673E-4</v>
      </c>
      <c r="G229" s="77">
        <f t="shared" si="7"/>
        <v>5.5533518445061484E-4</v>
      </c>
    </row>
    <row r="230" spans="1:7" x14ac:dyDescent="0.35">
      <c r="A230" s="51" t="s">
        <v>888</v>
      </c>
      <c r="B230" s="78" t="s">
        <v>159</v>
      </c>
      <c r="C230" s="143">
        <f>SUM(C222:C229)</f>
        <v>30171.965632257619</v>
      </c>
      <c r="D230" s="143">
        <f>SUM(D222:D229)</f>
        <v>12605</v>
      </c>
      <c r="F230" s="88">
        <f>SUM(F222:F229)</f>
        <v>1</v>
      </c>
      <c r="G230" s="88">
        <f>SUM(G222:G229)</f>
        <v>1</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9">
        <v>0.9143</v>
      </c>
      <c r="E241" s="88"/>
      <c r="F241" s="88"/>
      <c r="G241" s="88"/>
    </row>
    <row r="242" spans="1:14" x14ac:dyDescent="0.35">
      <c r="A242" s="51" t="s">
        <v>901</v>
      </c>
      <c r="B242" s="51" t="s">
        <v>902</v>
      </c>
      <c r="C242" s="159">
        <v>2.06E-2</v>
      </c>
      <c r="E242" s="88"/>
      <c r="F242" s="88"/>
    </row>
    <row r="243" spans="1:14" x14ac:dyDescent="0.35">
      <c r="A243" s="51" t="s">
        <v>903</v>
      </c>
      <c r="B243" s="51" t="s">
        <v>904</v>
      </c>
      <c r="C243" s="159">
        <v>6.5100000000000005E-2</v>
      </c>
      <c r="E243" s="88"/>
      <c r="F243" s="88"/>
    </row>
    <row r="244" spans="1:14" x14ac:dyDescent="0.35">
      <c r="A244" s="51" t="s">
        <v>905</v>
      </c>
      <c r="B244" s="68" t="s">
        <v>906</v>
      </c>
      <c r="C244" s="159">
        <v>0</v>
      </c>
      <c r="D244" s="65"/>
      <c r="E244" s="65"/>
      <c r="F244" s="84"/>
      <c r="G244" s="84"/>
      <c r="H244" s="49"/>
      <c r="I244" s="51"/>
      <c r="J244" s="51"/>
      <c r="K244" s="51"/>
      <c r="L244" s="49"/>
      <c r="M244" s="49"/>
      <c r="N244" s="49"/>
    </row>
    <row r="245" spans="1:14" x14ac:dyDescent="0.35">
      <c r="A245" s="51" t="s">
        <v>907</v>
      </c>
      <c r="B245" s="51" t="s">
        <v>157</v>
      </c>
      <c r="C245" s="159">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159">
        <v>0.99490000000000001</v>
      </c>
      <c r="D258" s="158"/>
      <c r="E258" s="49"/>
      <c r="F258" s="49"/>
    </row>
    <row r="259" spans="1:7" x14ac:dyDescent="0.35">
      <c r="A259" s="51" t="s">
        <v>927</v>
      </c>
      <c r="B259" s="173" t="s">
        <v>928</v>
      </c>
      <c r="C259" s="159">
        <v>0</v>
      </c>
      <c r="E259" s="49"/>
      <c r="F259" s="49"/>
    </row>
    <row r="260" spans="1:7" x14ac:dyDescent="0.35">
      <c r="A260" s="51" t="s">
        <v>929</v>
      </c>
      <c r="B260" s="51" t="s">
        <v>157</v>
      </c>
      <c r="C260" s="159">
        <v>5.1000000000000004E-3</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3">
        <v>302.048</v>
      </c>
      <c r="D262" s="143">
        <v>104</v>
      </c>
      <c r="E262" s="49"/>
      <c r="F262" s="49"/>
    </row>
    <row r="263" spans="1:7" x14ac:dyDescent="0.35">
      <c r="A263" s="51" t="s">
        <v>935</v>
      </c>
      <c r="B263" s="68" t="s">
        <v>936</v>
      </c>
      <c r="C263" s="143">
        <v>1373.3630000000001</v>
      </c>
      <c r="D263" s="143">
        <v>448</v>
      </c>
      <c r="E263" s="49"/>
      <c r="F263" s="49"/>
    </row>
    <row r="264" spans="1:7" x14ac:dyDescent="0.35">
      <c r="A264" s="51" t="s">
        <v>937</v>
      </c>
      <c r="B264" s="68" t="s">
        <v>938</v>
      </c>
      <c r="C264" s="143">
        <v>4396.72</v>
      </c>
      <c r="D264" s="143">
        <v>1558</v>
      </c>
      <c r="E264" s="49"/>
      <c r="F264" s="49"/>
    </row>
    <row r="265" spans="1:7" x14ac:dyDescent="0.35">
      <c r="A265" s="51" t="s">
        <v>939</v>
      </c>
      <c r="B265" s="68" t="s">
        <v>940</v>
      </c>
      <c r="C265" s="143">
        <v>2249.9</v>
      </c>
      <c r="D265" s="143">
        <v>911</v>
      </c>
      <c r="E265" s="49"/>
      <c r="F265" s="49"/>
    </row>
    <row r="266" spans="1:7" x14ac:dyDescent="0.35">
      <c r="A266" s="51" t="s">
        <v>941</v>
      </c>
      <c r="B266" s="68" t="s">
        <v>942</v>
      </c>
      <c r="C266" s="143">
        <v>2752.8890000000001</v>
      </c>
      <c r="D266" s="143">
        <v>1017</v>
      </c>
      <c r="E266" s="49"/>
      <c r="F266" s="49"/>
    </row>
    <row r="267" spans="1:7" x14ac:dyDescent="0.35">
      <c r="A267" s="51" t="s">
        <v>943</v>
      </c>
      <c r="B267" s="68" t="s">
        <v>944</v>
      </c>
      <c r="C267" s="143">
        <v>3302.2069999999999</v>
      </c>
      <c r="D267" s="143">
        <v>1246</v>
      </c>
      <c r="E267" s="49"/>
      <c r="F267" s="49"/>
    </row>
    <row r="268" spans="1:7" x14ac:dyDescent="0.35">
      <c r="A268" s="51" t="s">
        <v>945</v>
      </c>
      <c r="B268" s="68" t="s">
        <v>946</v>
      </c>
      <c r="C268" s="143">
        <v>4760.2079999999996</v>
      </c>
      <c r="D268" s="143">
        <v>1627</v>
      </c>
      <c r="E268" s="49"/>
      <c r="F268" s="49"/>
    </row>
    <row r="269" spans="1:7" x14ac:dyDescent="0.35">
      <c r="A269" s="51" t="s">
        <v>947</v>
      </c>
      <c r="B269" s="68" t="s">
        <v>948</v>
      </c>
      <c r="C269" s="143">
        <v>0</v>
      </c>
      <c r="D269" s="143">
        <v>0</v>
      </c>
      <c r="E269" s="49"/>
      <c r="F269" s="49"/>
    </row>
    <row r="270" spans="1:7" x14ac:dyDescent="0.35">
      <c r="A270" s="51" t="s">
        <v>949</v>
      </c>
      <c r="B270" s="51" t="s">
        <v>950</v>
      </c>
      <c r="C270" s="143">
        <v>11034.630999999999</v>
      </c>
      <c r="D270" s="143">
        <v>5694</v>
      </c>
      <c r="E270" s="49"/>
      <c r="F270" s="49"/>
    </row>
    <row r="271" spans="1:7" x14ac:dyDescent="0.35">
      <c r="A271" s="51" t="s">
        <v>951</v>
      </c>
      <c r="B271" s="51" t="s">
        <v>159</v>
      </c>
      <c r="C271" s="143">
        <f>SUM(C262:C270)</f>
        <v>30171.966</v>
      </c>
      <c r="D271" s="143">
        <f>SUM(D262:D270)</f>
        <v>12605</v>
      </c>
      <c r="E271" s="49"/>
      <c r="F271" s="49"/>
    </row>
    <row r="272" spans="1:7" x14ac:dyDescent="0.35">
      <c r="A272" s="70"/>
      <c r="B272" s="71" t="s">
        <v>952</v>
      </c>
      <c r="C272" s="71" t="s">
        <v>118</v>
      </c>
      <c r="D272" s="71" t="s">
        <v>931</v>
      </c>
      <c r="E272" s="71"/>
      <c r="F272" s="71" t="s">
        <v>610</v>
      </c>
      <c r="G272" s="71" t="s">
        <v>932</v>
      </c>
    </row>
    <row r="273" spans="1:7" x14ac:dyDescent="0.35">
      <c r="A273" s="51" t="s">
        <v>953</v>
      </c>
      <c r="B273" s="68">
        <v>92</v>
      </c>
      <c r="C273" s="162" t="s">
        <v>954</v>
      </c>
      <c r="D273" s="162" t="s">
        <v>954</v>
      </c>
      <c r="E273" s="49"/>
      <c r="F273" s="49"/>
    </row>
    <row r="274" spans="1:7" x14ac:dyDescent="0.35">
      <c r="A274" s="51" t="s">
        <v>955</v>
      </c>
      <c r="B274" s="68">
        <v>107</v>
      </c>
      <c r="C274" s="162" t="s">
        <v>954</v>
      </c>
      <c r="D274" s="162" t="s">
        <v>954</v>
      </c>
      <c r="E274" s="49"/>
      <c r="F274" s="49"/>
    </row>
    <row r="275" spans="1:7" x14ac:dyDescent="0.35">
      <c r="A275" s="51" t="s">
        <v>956</v>
      </c>
      <c r="B275" s="68">
        <v>110</v>
      </c>
      <c r="C275" s="162" t="s">
        <v>954</v>
      </c>
      <c r="D275" s="162" t="s">
        <v>954</v>
      </c>
      <c r="E275" s="49"/>
      <c r="F275" s="49"/>
    </row>
    <row r="276" spans="1:7" x14ac:dyDescent="0.35">
      <c r="A276" s="51" t="s">
        <v>957</v>
      </c>
      <c r="B276" s="68">
        <v>126</v>
      </c>
      <c r="C276" s="162" t="s">
        <v>954</v>
      </c>
      <c r="D276" s="162" t="s">
        <v>954</v>
      </c>
      <c r="E276" s="49"/>
      <c r="F276" s="49"/>
    </row>
    <row r="277" spans="1:7" x14ac:dyDescent="0.35">
      <c r="A277" s="51" t="s">
        <v>958</v>
      </c>
      <c r="B277" s="51" t="s">
        <v>950</v>
      </c>
      <c r="C277" s="162" t="s">
        <v>954</v>
      </c>
      <c r="D277" s="162" t="s">
        <v>954</v>
      </c>
      <c r="E277" s="49"/>
      <c r="F277" s="49"/>
    </row>
    <row r="278" spans="1:7" x14ac:dyDescent="0.35">
      <c r="A278" s="51" t="s">
        <v>959</v>
      </c>
      <c r="B278" s="51" t="s">
        <v>159</v>
      </c>
      <c r="C278" s="169">
        <v>0</v>
      </c>
      <c r="D278" s="51">
        <v>0</v>
      </c>
      <c r="E278" s="49"/>
      <c r="F278" s="49"/>
    </row>
    <row r="279" spans="1:7" x14ac:dyDescent="0.35">
      <c r="A279" s="70"/>
      <c r="B279" s="71" t="s">
        <v>960</v>
      </c>
      <c r="C279" s="71" t="s">
        <v>118</v>
      </c>
      <c r="D279" s="71" t="s">
        <v>931</v>
      </c>
      <c r="E279" s="71"/>
      <c r="F279" s="71" t="s">
        <v>610</v>
      </c>
      <c r="G279" s="71" t="s">
        <v>932</v>
      </c>
    </row>
    <row r="280" spans="1:7" x14ac:dyDescent="0.35">
      <c r="A280" s="51" t="s">
        <v>961</v>
      </c>
      <c r="B280" s="68" t="s">
        <v>962</v>
      </c>
      <c r="C280" s="143">
        <v>2171.94</v>
      </c>
      <c r="D280" s="143">
        <v>760</v>
      </c>
      <c r="E280" s="57"/>
      <c r="F280" s="170" t="s">
        <v>963</v>
      </c>
      <c r="G280" s="170" t="s">
        <v>963</v>
      </c>
    </row>
    <row r="281" spans="1:7" x14ac:dyDescent="0.35">
      <c r="A281" s="51" t="s">
        <v>964</v>
      </c>
      <c r="B281" s="68" t="s">
        <v>965</v>
      </c>
      <c r="C281" s="143">
        <v>2330.5500000000002</v>
      </c>
      <c r="D281" s="143">
        <v>820</v>
      </c>
      <c r="E281" s="57"/>
      <c r="F281" s="170" t="s">
        <v>963</v>
      </c>
      <c r="G281" s="170" t="s">
        <v>963</v>
      </c>
    </row>
    <row r="282" spans="1:7" x14ac:dyDescent="0.35">
      <c r="A282" s="51" t="s">
        <v>966</v>
      </c>
      <c r="B282" s="68" t="s">
        <v>967</v>
      </c>
      <c r="C282" s="143">
        <v>3329.08</v>
      </c>
      <c r="D282" s="143">
        <v>1417</v>
      </c>
      <c r="E282" s="57"/>
      <c r="F282" s="170" t="s">
        <v>963</v>
      </c>
      <c r="G282" s="170" t="s">
        <v>963</v>
      </c>
    </row>
    <row r="283" spans="1:7" x14ac:dyDescent="0.35">
      <c r="A283" s="51" t="s">
        <v>968</v>
      </c>
      <c r="B283" s="68" t="s">
        <v>969</v>
      </c>
      <c r="C283" s="143">
        <v>3075.51</v>
      </c>
      <c r="D283" s="143">
        <v>1338</v>
      </c>
      <c r="E283" s="57"/>
      <c r="F283" s="170" t="s">
        <v>963</v>
      </c>
      <c r="G283" s="170" t="s">
        <v>963</v>
      </c>
    </row>
    <row r="284" spans="1:7" x14ac:dyDescent="0.35">
      <c r="A284" s="51" t="s">
        <v>970</v>
      </c>
      <c r="B284" s="68" t="s">
        <v>971</v>
      </c>
      <c r="C284" s="143">
        <v>3176.16</v>
      </c>
      <c r="D284" s="143">
        <v>1478</v>
      </c>
      <c r="E284" s="57"/>
      <c r="F284" s="170" t="s">
        <v>963</v>
      </c>
      <c r="G284" s="170" t="s">
        <v>963</v>
      </c>
    </row>
    <row r="285" spans="1:7" x14ac:dyDescent="0.35">
      <c r="A285" s="51" t="s">
        <v>972</v>
      </c>
      <c r="B285" s="68" t="s">
        <v>973</v>
      </c>
      <c r="C285" s="143">
        <v>3890.26</v>
      </c>
      <c r="D285" s="143">
        <v>1682</v>
      </c>
      <c r="E285" s="57"/>
      <c r="F285" s="170" t="s">
        <v>963</v>
      </c>
      <c r="G285" s="170" t="s">
        <v>963</v>
      </c>
    </row>
    <row r="286" spans="1:7" x14ac:dyDescent="0.35">
      <c r="A286" s="51" t="s">
        <v>974</v>
      </c>
      <c r="B286" s="68" t="s">
        <v>975</v>
      </c>
      <c r="C286" s="143">
        <v>2204.52</v>
      </c>
      <c r="D286" s="143">
        <v>947</v>
      </c>
      <c r="E286" s="57"/>
      <c r="F286" s="170" t="s">
        <v>963</v>
      </c>
      <c r="G286" s="170" t="s">
        <v>963</v>
      </c>
    </row>
    <row r="287" spans="1:7" x14ac:dyDescent="0.35">
      <c r="A287" s="51" t="s">
        <v>976</v>
      </c>
      <c r="B287" s="68" t="s">
        <v>977</v>
      </c>
      <c r="C287" s="143">
        <v>1460.37</v>
      </c>
      <c r="D287" s="143">
        <v>662</v>
      </c>
      <c r="E287" s="57"/>
      <c r="F287" s="170" t="s">
        <v>963</v>
      </c>
      <c r="G287" s="170" t="s">
        <v>963</v>
      </c>
    </row>
    <row r="288" spans="1:7" x14ac:dyDescent="0.35">
      <c r="A288" s="51" t="s">
        <v>978</v>
      </c>
      <c r="B288" s="68" t="s">
        <v>979</v>
      </c>
      <c r="C288" s="143">
        <v>6981.98</v>
      </c>
      <c r="D288" s="143">
        <v>2575</v>
      </c>
      <c r="E288" s="57"/>
      <c r="F288" s="170" t="s">
        <v>963</v>
      </c>
      <c r="G288" s="170" t="s">
        <v>963</v>
      </c>
    </row>
    <row r="289" spans="1:7" x14ac:dyDescent="0.35">
      <c r="A289" s="51" t="s">
        <v>980</v>
      </c>
      <c r="B289" s="51" t="s">
        <v>950</v>
      </c>
      <c r="C289" s="143">
        <v>1551.6</v>
      </c>
      <c r="D289" s="143">
        <v>926</v>
      </c>
      <c r="E289"/>
      <c r="F289" s="170" t="s">
        <v>963</v>
      </c>
      <c r="G289" s="170" t="s">
        <v>963</v>
      </c>
    </row>
    <row r="290" spans="1:7" x14ac:dyDescent="0.35">
      <c r="A290" s="51" t="s">
        <v>981</v>
      </c>
      <c r="B290" s="68" t="s">
        <v>159</v>
      </c>
      <c r="C290" s="143">
        <f>SUM(C280:C289)</f>
        <v>30171.969999999998</v>
      </c>
      <c r="D290" s="143">
        <f>SUM(D280:D289)</f>
        <v>12605</v>
      </c>
      <c r="E290" s="57"/>
      <c r="F290" s="171">
        <v>0</v>
      </c>
      <c r="G290" s="171">
        <v>0</v>
      </c>
    </row>
    <row r="291" spans="1:7" x14ac:dyDescent="0.35">
      <c r="A291" s="70"/>
      <c r="B291" s="71" t="s">
        <v>982</v>
      </c>
      <c r="C291" s="71" t="s">
        <v>118</v>
      </c>
      <c r="D291" s="71" t="s">
        <v>931</v>
      </c>
      <c r="E291" s="71"/>
      <c r="F291" s="71" t="s">
        <v>610</v>
      </c>
      <c r="G291" s="71" t="s">
        <v>932</v>
      </c>
    </row>
    <row r="292" spans="1:7" x14ac:dyDescent="0.35">
      <c r="A292" s="51" t="s">
        <v>983</v>
      </c>
      <c r="B292" s="68" t="s">
        <v>984</v>
      </c>
      <c r="C292" s="143">
        <v>17419</v>
      </c>
      <c r="D292" s="143">
        <v>6690</v>
      </c>
      <c r="E292" s="57"/>
      <c r="F292" s="170" t="s">
        <v>963</v>
      </c>
      <c r="G292" s="170" t="s">
        <v>963</v>
      </c>
    </row>
    <row r="293" spans="1:7" x14ac:dyDescent="0.35">
      <c r="A293" s="51" t="s">
        <v>985</v>
      </c>
      <c r="B293" s="172" t="s">
        <v>986</v>
      </c>
      <c r="C293" s="143">
        <v>8991</v>
      </c>
      <c r="D293" s="143">
        <v>4274</v>
      </c>
      <c r="E293" s="57"/>
      <c r="F293" s="170" t="s">
        <v>963</v>
      </c>
      <c r="G293" s="170" t="s">
        <v>963</v>
      </c>
    </row>
    <row r="294" spans="1:7" x14ac:dyDescent="0.35">
      <c r="A294" s="51" t="s">
        <v>987</v>
      </c>
      <c r="B294" s="68" t="s">
        <v>988</v>
      </c>
      <c r="C294" s="143">
        <v>0</v>
      </c>
      <c r="D294" s="143">
        <v>0</v>
      </c>
      <c r="E294" s="57"/>
      <c r="F294" s="170" t="s">
        <v>963</v>
      </c>
      <c r="G294" s="170" t="s">
        <v>963</v>
      </c>
    </row>
    <row r="295" spans="1:7" x14ac:dyDescent="0.35">
      <c r="A295" s="51" t="s">
        <v>989</v>
      </c>
      <c r="B295" s="68" t="s">
        <v>990</v>
      </c>
      <c r="C295" s="143">
        <v>2456</v>
      </c>
      <c r="D295" s="143">
        <v>1025</v>
      </c>
      <c r="E295" s="57"/>
      <c r="F295" s="170" t="s">
        <v>963</v>
      </c>
      <c r="G295" s="170" t="s">
        <v>963</v>
      </c>
    </row>
    <row r="296" spans="1:7" x14ac:dyDescent="0.35">
      <c r="A296" s="51" t="s">
        <v>991</v>
      </c>
      <c r="B296" s="68" t="s">
        <v>992</v>
      </c>
      <c r="C296" s="143">
        <v>0</v>
      </c>
      <c r="D296" s="143">
        <v>0</v>
      </c>
      <c r="E296" s="57"/>
      <c r="F296" s="170" t="s">
        <v>963</v>
      </c>
      <c r="G296" s="170" t="s">
        <v>963</v>
      </c>
    </row>
    <row r="297" spans="1:7" x14ac:dyDescent="0.35">
      <c r="A297" s="51" t="s">
        <v>993</v>
      </c>
      <c r="B297" s="68" t="s">
        <v>994</v>
      </c>
      <c r="C297" s="143">
        <v>0</v>
      </c>
      <c r="D297" s="143">
        <v>0</v>
      </c>
      <c r="E297" s="57"/>
      <c r="F297" s="170" t="s">
        <v>963</v>
      </c>
      <c r="G297" s="170" t="s">
        <v>963</v>
      </c>
    </row>
    <row r="298" spans="1:7" x14ac:dyDescent="0.35">
      <c r="A298" s="51" t="s">
        <v>995</v>
      </c>
      <c r="B298" s="68" t="s">
        <v>996</v>
      </c>
      <c r="C298" s="143">
        <v>1306</v>
      </c>
      <c r="D298" s="143">
        <v>616</v>
      </c>
      <c r="E298" s="57"/>
      <c r="F298" s="170" t="s">
        <v>963</v>
      </c>
      <c r="G298" s="170" t="s">
        <v>963</v>
      </c>
    </row>
    <row r="299" spans="1:7" x14ac:dyDescent="0.35">
      <c r="A299" s="51" t="s">
        <v>997</v>
      </c>
      <c r="B299" s="68" t="s">
        <v>159</v>
      </c>
      <c r="C299" s="143">
        <f>SUM(C292:C298)</f>
        <v>30172</v>
      </c>
      <c r="D299" s="143">
        <f>SUM(D292:D298)</f>
        <v>12605</v>
      </c>
      <c r="E299" s="57"/>
      <c r="F299" s="171">
        <v>0</v>
      </c>
      <c r="G299" s="171">
        <v>0</v>
      </c>
    </row>
    <row r="300" spans="1:7" x14ac:dyDescent="0.35">
      <c r="A300" s="70"/>
      <c r="B300" s="71" t="s">
        <v>998</v>
      </c>
      <c r="C300" s="71" t="s">
        <v>118</v>
      </c>
      <c r="D300" s="71" t="s">
        <v>931</v>
      </c>
      <c r="E300" s="71"/>
      <c r="F300" s="71" t="s">
        <v>610</v>
      </c>
      <c r="G300" s="71" t="s">
        <v>932</v>
      </c>
    </row>
    <row r="301" spans="1:7" x14ac:dyDescent="0.35">
      <c r="A301" s="51" t="s">
        <v>999</v>
      </c>
      <c r="B301" s="68" t="s">
        <v>1000</v>
      </c>
      <c r="C301" s="162" t="s">
        <v>954</v>
      </c>
      <c r="D301" s="162" t="s">
        <v>954</v>
      </c>
      <c r="E301" s="57"/>
      <c r="F301" s="170" t="s">
        <v>963</v>
      </c>
      <c r="G301" s="170" t="s">
        <v>963</v>
      </c>
    </row>
    <row r="302" spans="1:7" x14ac:dyDescent="0.35">
      <c r="A302" s="51" t="s">
        <v>1001</v>
      </c>
      <c r="B302" s="172" t="s">
        <v>1002</v>
      </c>
      <c r="C302" s="162" t="s">
        <v>954</v>
      </c>
      <c r="D302" s="162" t="s">
        <v>954</v>
      </c>
      <c r="E302" s="57"/>
      <c r="F302" s="170" t="s">
        <v>963</v>
      </c>
      <c r="G302" s="170" t="s">
        <v>963</v>
      </c>
    </row>
    <row r="303" spans="1:7" x14ac:dyDescent="0.35">
      <c r="A303" s="51" t="s">
        <v>1003</v>
      </c>
      <c r="B303" s="68" t="s">
        <v>996</v>
      </c>
      <c r="C303" s="162" t="s">
        <v>954</v>
      </c>
      <c r="D303" s="162" t="s">
        <v>954</v>
      </c>
      <c r="E303" s="57"/>
      <c r="F303" s="170" t="s">
        <v>963</v>
      </c>
      <c r="G303" s="170" t="s">
        <v>963</v>
      </c>
    </row>
    <row r="304" spans="1:7" x14ac:dyDescent="0.35">
      <c r="A304" s="51" t="s">
        <v>1004</v>
      </c>
      <c r="B304" s="51" t="s">
        <v>950</v>
      </c>
      <c r="C304" s="162" t="s">
        <v>954</v>
      </c>
      <c r="D304" s="162" t="s">
        <v>954</v>
      </c>
      <c r="E304" s="57"/>
      <c r="F304" s="170" t="s">
        <v>963</v>
      </c>
      <c r="G304" s="170" t="s">
        <v>963</v>
      </c>
    </row>
    <row r="305" spans="1:7" x14ac:dyDescent="0.35">
      <c r="A305" s="51" t="s">
        <v>1005</v>
      </c>
      <c r="B305" s="68" t="s">
        <v>159</v>
      </c>
      <c r="C305" s="143">
        <v>0</v>
      </c>
      <c r="D305" s="51">
        <v>0</v>
      </c>
      <c r="E305" s="57"/>
      <c r="F305" s="171">
        <v>0</v>
      </c>
      <c r="G305" s="171">
        <v>0</v>
      </c>
    </row>
    <row r="306" spans="1:7" x14ac:dyDescent="0.35">
      <c r="B306" s="68"/>
      <c r="C306" s="162"/>
      <c r="E306" s="57"/>
      <c r="F306" s="170"/>
      <c r="G306" s="170"/>
    </row>
    <row r="307" spans="1:7" x14ac:dyDescent="0.35">
      <c r="A307" s="70"/>
      <c r="B307" s="71" t="s">
        <v>1006</v>
      </c>
      <c r="C307" s="71" t="s">
        <v>118</v>
      </c>
      <c r="D307" s="71" t="s">
        <v>931</v>
      </c>
      <c r="E307" s="71"/>
      <c r="F307" s="71" t="s">
        <v>610</v>
      </c>
      <c r="G307" s="71" t="s">
        <v>932</v>
      </c>
    </row>
    <row r="308" spans="1:7" x14ac:dyDescent="0.35">
      <c r="A308" s="51" t="s">
        <v>1007</v>
      </c>
      <c r="B308" s="68" t="s">
        <v>1008</v>
      </c>
      <c r="C308" s="162" t="s">
        <v>954</v>
      </c>
      <c r="D308" s="162" t="s">
        <v>954</v>
      </c>
      <c r="E308" s="49"/>
      <c r="F308" s="170" t="s">
        <v>963</v>
      </c>
      <c r="G308" s="170" t="s">
        <v>963</v>
      </c>
    </row>
    <row r="309" spans="1:7" x14ac:dyDescent="0.35">
      <c r="A309" s="51" t="s">
        <v>1009</v>
      </c>
      <c r="B309" s="68" t="s">
        <v>159</v>
      </c>
      <c r="C309" s="143">
        <v>0</v>
      </c>
      <c r="D309" s="143">
        <v>0</v>
      </c>
      <c r="E309" s="49"/>
      <c r="F309" s="170" t="s">
        <v>963</v>
      </c>
      <c r="G309" s="170" t="s">
        <v>963</v>
      </c>
    </row>
    <row r="310" spans="1:7" x14ac:dyDescent="0.35">
      <c r="B310" s="68"/>
      <c r="C310" s="162"/>
      <c r="D310" s="162"/>
      <c r="E310" s="49"/>
      <c r="F310" s="170" t="s">
        <v>963</v>
      </c>
      <c r="G310" s="170" t="s">
        <v>963</v>
      </c>
    </row>
    <row r="311" spans="1:7" x14ac:dyDescent="0.35">
      <c r="B311" s="68"/>
      <c r="C311" s="162"/>
      <c r="D311" s="162"/>
      <c r="E311" s="49"/>
      <c r="F311" s="170" t="s">
        <v>963</v>
      </c>
      <c r="G311" s="170" t="s">
        <v>963</v>
      </c>
    </row>
    <row r="312" spans="1:7" x14ac:dyDescent="0.35">
      <c r="B312" s="68"/>
      <c r="C312" s="162"/>
      <c r="E312" s="57"/>
      <c r="F312" s="170"/>
      <c r="G312" s="170"/>
    </row>
    <row r="313" spans="1:7" x14ac:dyDescent="0.35">
      <c r="B313" s="68"/>
      <c r="C313" s="162"/>
      <c r="E313" s="57"/>
      <c r="F313" s="170"/>
      <c r="G313" s="170"/>
    </row>
    <row r="314" spans="1:7" x14ac:dyDescent="0.35">
      <c r="B314" s="68"/>
      <c r="C314" s="162"/>
      <c r="E314" s="57"/>
      <c r="F314" s="170"/>
      <c r="G314" s="170"/>
    </row>
    <row r="315" spans="1:7" x14ac:dyDescent="0.35">
      <c r="B315" s="68"/>
      <c r="C315" s="162"/>
      <c r="E315" s="57"/>
      <c r="F315" s="170"/>
      <c r="G315" s="170"/>
    </row>
    <row r="316" spans="1:7" x14ac:dyDescent="0.35">
      <c r="B316" s="68"/>
      <c r="C316" s="162"/>
      <c r="E316" s="57"/>
      <c r="F316" s="170"/>
      <c r="G316"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1010</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1011</v>
      </c>
      <c r="C5" s="55"/>
      <c r="E5" s="57"/>
      <c r="F5" s="57"/>
      <c r="H5"/>
      <c r="L5" s="49"/>
      <c r="M5" s="49"/>
    </row>
    <row r="6" spans="1:14" ht="15" thickBot="1" x14ac:dyDescent="0.4">
      <c r="B6" s="60" t="s">
        <v>1012</v>
      </c>
      <c r="H6"/>
      <c r="L6" s="49"/>
      <c r="M6" s="49"/>
    </row>
    <row r="7" spans="1:14" s="107" customFormat="1" x14ac:dyDescent="0.35">
      <c r="A7" s="51"/>
      <c r="B7" s="75"/>
      <c r="C7" s="51"/>
      <c r="D7" s="51"/>
      <c r="E7" s="51"/>
      <c r="F7" s="51"/>
      <c r="G7" s="49"/>
      <c r="H7"/>
      <c r="I7" s="51"/>
      <c r="J7" s="51"/>
      <c r="K7" s="51"/>
      <c r="L7" s="49"/>
      <c r="M7" s="49"/>
      <c r="N7" s="49"/>
    </row>
    <row r="8" spans="1:14" ht="37" x14ac:dyDescent="0.35">
      <c r="A8" s="62" t="s">
        <v>83</v>
      </c>
      <c r="B8" s="62" t="s">
        <v>1012</v>
      </c>
      <c r="C8" s="63"/>
      <c r="D8" s="63"/>
      <c r="E8" s="63"/>
      <c r="F8" s="63"/>
      <c r="G8" s="64"/>
      <c r="H8"/>
      <c r="I8" s="68"/>
      <c r="J8" s="57"/>
      <c r="K8" s="57"/>
      <c r="L8" s="57"/>
      <c r="M8" s="57"/>
    </row>
    <row r="9" spans="1:14" ht="15" customHeight="1" x14ac:dyDescent="0.35">
      <c r="A9" s="70"/>
      <c r="B9" s="71" t="s">
        <v>1013</v>
      </c>
      <c r="C9" s="70"/>
      <c r="D9" s="70"/>
      <c r="E9" s="70"/>
      <c r="F9" s="73"/>
      <c r="G9" s="73"/>
      <c r="H9"/>
      <c r="I9" s="68"/>
      <c r="J9" s="65"/>
      <c r="K9" s="65"/>
      <c r="L9" s="65"/>
      <c r="M9" s="84"/>
      <c r="N9" s="84"/>
    </row>
    <row r="10" spans="1:14" x14ac:dyDescent="0.35">
      <c r="A10" s="51" t="s">
        <v>1014</v>
      </c>
      <c r="B10" s="51" t="s">
        <v>1015</v>
      </c>
      <c r="C10" s="51" t="s">
        <v>1016</v>
      </c>
      <c r="E10" s="68"/>
      <c r="F10" s="68"/>
      <c r="H10"/>
      <c r="I10" s="68"/>
      <c r="L10" s="68"/>
      <c r="M10" s="68"/>
    </row>
    <row r="11" spans="1:14" outlineLevel="1" x14ac:dyDescent="0.35">
      <c r="A11" s="51" t="s">
        <v>1017</v>
      </c>
      <c r="B11" s="80" t="s">
        <v>602</v>
      </c>
      <c r="E11" s="68"/>
      <c r="F11" s="68"/>
      <c r="H11"/>
      <c r="I11" s="68"/>
      <c r="L11" s="68"/>
      <c r="M11" s="68"/>
    </row>
    <row r="12" spans="1:14" outlineLevel="1" x14ac:dyDescent="0.35">
      <c r="A12" s="51" t="s">
        <v>1018</v>
      </c>
      <c r="B12" s="80" t="s">
        <v>604</v>
      </c>
      <c r="E12" s="68"/>
      <c r="F12" s="68"/>
      <c r="H12"/>
      <c r="I12" s="68"/>
      <c r="L12" s="68"/>
      <c r="M12" s="68"/>
    </row>
    <row r="13" spans="1:14" outlineLevel="1" x14ac:dyDescent="0.35">
      <c r="A13" s="51" t="s">
        <v>1019</v>
      </c>
      <c r="E13" s="68"/>
      <c r="F13" s="68"/>
      <c r="H13"/>
      <c r="I13" s="68"/>
      <c r="L13" s="68"/>
      <c r="M13" s="68"/>
    </row>
    <row r="14" spans="1:14" outlineLevel="1" x14ac:dyDescent="0.35">
      <c r="A14" s="51" t="s">
        <v>1020</v>
      </c>
      <c r="E14" s="68"/>
      <c r="F14" s="68"/>
      <c r="H14"/>
      <c r="I14" s="68"/>
      <c r="L14" s="68"/>
      <c r="M14" s="68"/>
    </row>
    <row r="15" spans="1:14" outlineLevel="1" x14ac:dyDescent="0.35">
      <c r="A15" s="51" t="s">
        <v>1021</v>
      </c>
      <c r="E15" s="68"/>
      <c r="F15" s="68"/>
      <c r="H15"/>
      <c r="I15" s="68"/>
      <c r="L15" s="68"/>
      <c r="M15" s="68"/>
    </row>
    <row r="16" spans="1:14" outlineLevel="1" x14ac:dyDescent="0.35">
      <c r="A16" s="51" t="s">
        <v>1022</v>
      </c>
      <c r="E16" s="68"/>
      <c r="F16" s="68"/>
      <c r="H16"/>
      <c r="I16" s="68"/>
      <c r="L16" s="68"/>
      <c r="M16" s="68"/>
    </row>
    <row r="17" spans="1:14" outlineLevel="1" x14ac:dyDescent="0.35">
      <c r="A17" s="51" t="s">
        <v>1023</v>
      </c>
      <c r="E17" s="68"/>
      <c r="F17" s="68"/>
      <c r="H17"/>
      <c r="I17" s="68"/>
      <c r="L17" s="68"/>
      <c r="M17" s="68"/>
    </row>
    <row r="18" spans="1:14" x14ac:dyDescent="0.35">
      <c r="A18" s="70"/>
      <c r="B18" s="70" t="s">
        <v>1024</v>
      </c>
      <c r="C18" s="70" t="s">
        <v>797</v>
      </c>
      <c r="D18" s="70" t="s">
        <v>1025</v>
      </c>
      <c r="E18" s="70"/>
      <c r="F18" s="70" t="s">
        <v>1026</v>
      </c>
      <c r="G18" s="70" t="s">
        <v>1027</v>
      </c>
      <c r="H18"/>
      <c r="I18" s="105"/>
      <c r="J18" s="65"/>
      <c r="K18" s="65"/>
      <c r="L18" s="57"/>
      <c r="M18" s="65"/>
      <c r="N18" s="65"/>
    </row>
    <row r="19" spans="1:14" x14ac:dyDescent="0.35">
      <c r="A19" s="51" t="s">
        <v>1028</v>
      </c>
      <c r="B19" s="51" t="s">
        <v>1029</v>
      </c>
      <c r="C19" s="51" t="s">
        <v>1016</v>
      </c>
      <c r="D19" s="65"/>
      <c r="E19" s="65"/>
      <c r="F19" s="84"/>
      <c r="G19" s="84"/>
      <c r="H19"/>
      <c r="I19" s="68"/>
      <c r="L19" s="65"/>
      <c r="M19" s="84"/>
      <c r="N19" s="84"/>
    </row>
    <row r="20" spans="1:14" x14ac:dyDescent="0.35">
      <c r="A20" s="65"/>
      <c r="B20" s="105"/>
      <c r="C20" s="65"/>
      <c r="D20" s="65"/>
      <c r="E20" s="65"/>
      <c r="F20" s="84"/>
      <c r="G20" s="84"/>
      <c r="H20"/>
      <c r="I20" s="105"/>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1030</v>
      </c>
      <c r="B22" s="68" t="s">
        <v>1031</v>
      </c>
      <c r="C22" s="51" t="s">
        <v>1016</v>
      </c>
      <c r="D22" s="51" t="s">
        <v>1016</v>
      </c>
      <c r="E22" s="68"/>
      <c r="F22" s="77" t="str">
        <f>IF($C$37=0,"",IF(C22="[for completion]","",C22/$C$37))</f>
        <v/>
      </c>
      <c r="G22" s="77" t="str">
        <f>IF($D$37=0,"",IF(D22="[for completion]","",D22/$D$37))</f>
        <v/>
      </c>
      <c r="H22"/>
      <c r="I22" s="68"/>
      <c r="L22" s="68"/>
      <c r="M22" s="77"/>
      <c r="N22" s="77"/>
    </row>
    <row r="23" spans="1:14" x14ac:dyDescent="0.35">
      <c r="A23" s="51" t="s">
        <v>1032</v>
      </c>
      <c r="B23" s="68" t="s">
        <v>1033</v>
      </c>
      <c r="C23" s="51" t="s">
        <v>1016</v>
      </c>
      <c r="D23" s="51" t="s">
        <v>1016</v>
      </c>
      <c r="E23" s="68"/>
      <c r="F23" s="77" t="str">
        <f t="shared" ref="F23:F36" si="0">IF($C$37=0,"",IF(C23="[for completion]","",C23/$C$37))</f>
        <v/>
      </c>
      <c r="G23" s="77" t="str">
        <f t="shared" ref="G23:G36" si="1">IF($D$37=0,"",IF(D23="[for completion]","",D23/$D$37))</f>
        <v/>
      </c>
      <c r="H23"/>
      <c r="I23" s="68"/>
      <c r="L23" s="68"/>
      <c r="M23" s="77"/>
      <c r="N23" s="77"/>
    </row>
    <row r="24" spans="1:14" x14ac:dyDescent="0.35">
      <c r="A24" s="51" t="s">
        <v>1034</v>
      </c>
      <c r="B24" s="68" t="s">
        <v>1035</v>
      </c>
      <c r="C24" s="51" t="s">
        <v>1016</v>
      </c>
      <c r="D24" s="51" t="s">
        <v>1016</v>
      </c>
      <c r="F24" s="77" t="str">
        <f t="shared" si="0"/>
        <v/>
      </c>
      <c r="G24" s="77" t="str">
        <f t="shared" si="1"/>
        <v/>
      </c>
      <c r="H24"/>
      <c r="I24" s="68"/>
      <c r="M24" s="77"/>
      <c r="N24" s="77"/>
    </row>
    <row r="25" spans="1:14" x14ac:dyDescent="0.35">
      <c r="A25" s="51" t="s">
        <v>1036</v>
      </c>
      <c r="B25" s="68" t="s">
        <v>1037</v>
      </c>
      <c r="C25" s="51" t="s">
        <v>1016</v>
      </c>
      <c r="D25" s="51" t="s">
        <v>1016</v>
      </c>
      <c r="E25" s="88"/>
      <c r="F25" s="77" t="str">
        <f t="shared" si="0"/>
        <v/>
      </c>
      <c r="G25" s="77" t="str">
        <f t="shared" si="1"/>
        <v/>
      </c>
      <c r="H25"/>
      <c r="I25" s="68"/>
      <c r="L25" s="88"/>
      <c r="M25" s="77"/>
      <c r="N25" s="77"/>
    </row>
    <row r="26" spans="1:14" x14ac:dyDescent="0.35">
      <c r="A26" s="51" t="s">
        <v>1038</v>
      </c>
      <c r="B26" s="68" t="s">
        <v>1039</v>
      </c>
      <c r="C26" s="51" t="s">
        <v>1016</v>
      </c>
      <c r="D26" s="51" t="s">
        <v>1016</v>
      </c>
      <c r="E26" s="88"/>
      <c r="F26" s="77" t="str">
        <f t="shared" si="0"/>
        <v/>
      </c>
      <c r="G26" s="77" t="str">
        <f t="shared" si="1"/>
        <v/>
      </c>
      <c r="H26"/>
      <c r="I26" s="68"/>
      <c r="L26" s="88"/>
      <c r="M26" s="77"/>
      <c r="N26" s="77"/>
    </row>
    <row r="27" spans="1:14" x14ac:dyDescent="0.35">
      <c r="A27" s="51" t="s">
        <v>1040</v>
      </c>
      <c r="B27" s="68" t="s">
        <v>1041</v>
      </c>
      <c r="C27" s="51" t="s">
        <v>1016</v>
      </c>
      <c r="D27" s="51" t="s">
        <v>1016</v>
      </c>
      <c r="E27" s="88"/>
      <c r="F27" s="77" t="str">
        <f t="shared" si="0"/>
        <v/>
      </c>
      <c r="G27" s="77" t="str">
        <f t="shared" si="1"/>
        <v/>
      </c>
      <c r="H27"/>
      <c r="I27" s="68"/>
      <c r="L27" s="88"/>
      <c r="M27" s="77"/>
      <c r="N27" s="77"/>
    </row>
    <row r="28" spans="1:14" x14ac:dyDescent="0.35">
      <c r="A28" s="51" t="s">
        <v>1042</v>
      </c>
      <c r="B28" s="68" t="s">
        <v>1041</v>
      </c>
      <c r="C28" s="51" t="s">
        <v>1016</v>
      </c>
      <c r="D28" s="51" t="s">
        <v>1016</v>
      </c>
      <c r="E28" s="88"/>
      <c r="F28" s="77" t="str">
        <f t="shared" si="0"/>
        <v/>
      </c>
      <c r="G28" s="77" t="str">
        <f t="shared" si="1"/>
        <v/>
      </c>
      <c r="H28"/>
      <c r="I28" s="68"/>
      <c r="L28" s="88"/>
      <c r="M28" s="77"/>
      <c r="N28" s="77"/>
    </row>
    <row r="29" spans="1:14" x14ac:dyDescent="0.35">
      <c r="A29" s="51" t="s">
        <v>1043</v>
      </c>
      <c r="B29" s="68" t="s">
        <v>1041</v>
      </c>
      <c r="C29" s="51" t="s">
        <v>1016</v>
      </c>
      <c r="D29" s="51" t="s">
        <v>1016</v>
      </c>
      <c r="E29" s="88"/>
      <c r="F29" s="77" t="str">
        <f t="shared" si="0"/>
        <v/>
      </c>
      <c r="G29" s="77" t="str">
        <f t="shared" si="1"/>
        <v/>
      </c>
      <c r="H29"/>
      <c r="I29" s="68"/>
      <c r="L29" s="88"/>
      <c r="M29" s="77"/>
      <c r="N29" s="77"/>
    </row>
    <row r="30" spans="1:14" x14ac:dyDescent="0.35">
      <c r="A30" s="51" t="s">
        <v>1044</v>
      </c>
      <c r="B30" s="68" t="s">
        <v>1041</v>
      </c>
      <c r="C30" s="51" t="s">
        <v>1016</v>
      </c>
      <c r="D30" s="51" t="s">
        <v>1016</v>
      </c>
      <c r="E30" s="88"/>
      <c r="F30" s="77" t="str">
        <f t="shared" si="0"/>
        <v/>
      </c>
      <c r="G30" s="77" t="str">
        <f t="shared" si="1"/>
        <v/>
      </c>
      <c r="H30"/>
      <c r="I30" s="68"/>
      <c r="L30" s="88"/>
      <c r="M30" s="77"/>
      <c r="N30" s="77"/>
    </row>
    <row r="31" spans="1:14" x14ac:dyDescent="0.35">
      <c r="A31" s="51" t="s">
        <v>1045</v>
      </c>
      <c r="B31" s="68" t="s">
        <v>1041</v>
      </c>
      <c r="C31" s="51" t="s">
        <v>1016</v>
      </c>
      <c r="D31" s="51" t="s">
        <v>1016</v>
      </c>
      <c r="E31" s="88"/>
      <c r="F31" s="77" t="str">
        <f t="shared" si="0"/>
        <v/>
      </c>
      <c r="G31" s="77" t="str">
        <f t="shared" si="1"/>
        <v/>
      </c>
      <c r="H31"/>
      <c r="I31" s="68"/>
      <c r="L31" s="88"/>
      <c r="M31" s="77"/>
      <c r="N31" s="77"/>
    </row>
    <row r="32" spans="1:14" x14ac:dyDescent="0.35">
      <c r="A32" s="51" t="s">
        <v>1046</v>
      </c>
      <c r="B32" s="68" t="s">
        <v>1041</v>
      </c>
      <c r="C32" s="51" t="s">
        <v>1016</v>
      </c>
      <c r="D32" s="51" t="s">
        <v>1016</v>
      </c>
      <c r="E32" s="88"/>
      <c r="F32" s="77" t="str">
        <f t="shared" si="0"/>
        <v/>
      </c>
      <c r="G32" s="77" t="str">
        <f t="shared" si="1"/>
        <v/>
      </c>
      <c r="H32"/>
      <c r="I32" s="68"/>
      <c r="L32" s="88"/>
      <c r="M32" s="77"/>
      <c r="N32" s="77"/>
    </row>
    <row r="33" spans="1:14" x14ac:dyDescent="0.35">
      <c r="A33" s="51" t="s">
        <v>1047</v>
      </c>
      <c r="B33" s="68" t="s">
        <v>1041</v>
      </c>
      <c r="C33" s="51" t="s">
        <v>1016</v>
      </c>
      <c r="D33" s="51" t="s">
        <v>1016</v>
      </c>
      <c r="E33" s="88"/>
      <c r="F33" s="77" t="str">
        <f t="shared" si="0"/>
        <v/>
      </c>
      <c r="G33" s="77" t="str">
        <f t="shared" si="1"/>
        <v/>
      </c>
      <c r="H33"/>
      <c r="I33" s="68"/>
      <c r="L33" s="88"/>
      <c r="M33" s="77"/>
      <c r="N33" s="77"/>
    </row>
    <row r="34" spans="1:14" x14ac:dyDescent="0.35">
      <c r="A34" s="51" t="s">
        <v>1048</v>
      </c>
      <c r="B34" s="68" t="s">
        <v>1041</v>
      </c>
      <c r="C34" s="51" t="s">
        <v>1016</v>
      </c>
      <c r="D34" s="51" t="s">
        <v>1016</v>
      </c>
      <c r="E34" s="88"/>
      <c r="F34" s="77" t="str">
        <f t="shared" si="0"/>
        <v/>
      </c>
      <c r="G34" s="77" t="str">
        <f t="shared" si="1"/>
        <v/>
      </c>
      <c r="H34"/>
      <c r="I34" s="68"/>
      <c r="L34" s="88"/>
      <c r="M34" s="77"/>
      <c r="N34" s="77"/>
    </row>
    <row r="35" spans="1:14" x14ac:dyDescent="0.35">
      <c r="A35" s="51" t="s">
        <v>1049</v>
      </c>
      <c r="B35" s="68" t="s">
        <v>1041</v>
      </c>
      <c r="C35" s="51" t="s">
        <v>1016</v>
      </c>
      <c r="D35" s="51" t="s">
        <v>1016</v>
      </c>
      <c r="E35" s="88"/>
      <c r="F35" s="77" t="str">
        <f t="shared" si="0"/>
        <v/>
      </c>
      <c r="G35" s="77" t="str">
        <f t="shared" si="1"/>
        <v/>
      </c>
      <c r="H35"/>
      <c r="I35" s="68"/>
      <c r="L35" s="88"/>
      <c r="M35" s="77"/>
      <c r="N35" s="77"/>
    </row>
    <row r="36" spans="1:14" x14ac:dyDescent="0.35">
      <c r="A36" s="51" t="s">
        <v>1050</v>
      </c>
      <c r="B36" s="68" t="s">
        <v>1041</v>
      </c>
      <c r="C36" s="51" t="s">
        <v>1016</v>
      </c>
      <c r="D36" s="51" t="s">
        <v>1016</v>
      </c>
      <c r="E36" s="88"/>
      <c r="F36" s="77" t="str">
        <f t="shared" si="0"/>
        <v/>
      </c>
      <c r="G36" s="77" t="str">
        <f t="shared" si="1"/>
        <v/>
      </c>
      <c r="H36"/>
      <c r="I36" s="68"/>
      <c r="L36" s="88"/>
      <c r="M36" s="77"/>
      <c r="N36" s="77"/>
    </row>
    <row r="37" spans="1:14" x14ac:dyDescent="0.35">
      <c r="A37" s="51" t="s">
        <v>1051</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1052</v>
      </c>
      <c r="C38" s="70" t="s">
        <v>118</v>
      </c>
      <c r="D38" s="70"/>
      <c r="E38" s="72"/>
      <c r="F38" s="70" t="s">
        <v>1026</v>
      </c>
      <c r="G38" s="70"/>
      <c r="H38"/>
      <c r="I38" s="105"/>
      <c r="J38" s="65"/>
      <c r="K38" s="65"/>
      <c r="L38" s="57"/>
      <c r="M38" s="65"/>
      <c r="N38" s="65"/>
    </row>
    <row r="39" spans="1:14" x14ac:dyDescent="0.35">
      <c r="A39" s="51" t="s">
        <v>1053</v>
      </c>
      <c r="B39" s="68" t="s">
        <v>1054</v>
      </c>
      <c r="C39" s="51" t="s">
        <v>1016</v>
      </c>
      <c r="E39" s="108"/>
      <c r="F39" s="77" t="str">
        <f>IF($C$42=0,"",IF(C39="[for completion]","",C39/$C$42))</f>
        <v/>
      </c>
      <c r="G39" s="76"/>
      <c r="H39"/>
      <c r="I39" s="68"/>
      <c r="L39" s="108"/>
      <c r="M39" s="77"/>
      <c r="N39" s="76"/>
    </row>
    <row r="40" spans="1:14" x14ac:dyDescent="0.35">
      <c r="A40" s="51" t="s">
        <v>1055</v>
      </c>
      <c r="B40" s="68" t="s">
        <v>1056</v>
      </c>
      <c r="C40" s="51" t="s">
        <v>1016</v>
      </c>
      <c r="E40" s="108"/>
      <c r="F40" s="77" t="str">
        <f>IF($C$42=0,"",IF(C40="[for completion]","",C40/$C$42))</f>
        <v/>
      </c>
      <c r="G40" s="76"/>
      <c r="H40"/>
      <c r="I40" s="68"/>
      <c r="L40" s="108"/>
      <c r="M40" s="77"/>
      <c r="N40" s="76"/>
    </row>
    <row r="41" spans="1:14" x14ac:dyDescent="0.35">
      <c r="A41" s="51" t="s">
        <v>1057</v>
      </c>
      <c r="B41" s="68" t="s">
        <v>157</v>
      </c>
      <c r="C41" s="51" t="s">
        <v>1016</v>
      </c>
      <c r="E41" s="88"/>
      <c r="F41" s="77" t="str">
        <f>IF($C$42=0,"",IF(C41="[for completion]","",C41/$C$42))</f>
        <v/>
      </c>
      <c r="G41" s="76"/>
      <c r="H41"/>
      <c r="I41" s="68"/>
      <c r="L41" s="88"/>
      <c r="M41" s="77"/>
      <c r="N41" s="76"/>
    </row>
    <row r="42" spans="1:14" x14ac:dyDescent="0.35">
      <c r="A42" s="51" t="s">
        <v>1058</v>
      </c>
      <c r="B42" s="78" t="s">
        <v>159</v>
      </c>
      <c r="C42" s="68">
        <f>SUM(C39:C41)</f>
        <v>0</v>
      </c>
      <c r="D42" s="68"/>
      <c r="E42" s="88"/>
      <c r="F42" s="79">
        <f>SUM(F39:F41)</f>
        <v>0</v>
      </c>
      <c r="G42" s="76"/>
      <c r="H42"/>
      <c r="I42" s="68"/>
      <c r="L42" s="88"/>
      <c r="M42" s="77"/>
      <c r="N42" s="76"/>
    </row>
    <row r="43" spans="1:14" outlineLevel="1" x14ac:dyDescent="0.35">
      <c r="A43" s="51" t="s">
        <v>1059</v>
      </c>
      <c r="B43" s="78"/>
      <c r="C43" s="68"/>
      <c r="D43" s="68"/>
      <c r="E43" s="88"/>
      <c r="F43" s="79"/>
      <c r="G43" s="76"/>
      <c r="H43"/>
      <c r="I43" s="68"/>
      <c r="L43" s="88"/>
      <c r="M43" s="77"/>
      <c r="N43" s="76"/>
    </row>
    <row r="44" spans="1:14" outlineLevel="1" x14ac:dyDescent="0.35">
      <c r="A44" s="51" t="s">
        <v>1060</v>
      </c>
      <c r="B44" s="78"/>
      <c r="C44" s="68"/>
      <c r="D44" s="68"/>
      <c r="E44" s="88"/>
      <c r="F44" s="79"/>
      <c r="G44" s="76"/>
      <c r="H44"/>
      <c r="I44" s="68"/>
      <c r="L44" s="88"/>
      <c r="M44" s="77"/>
      <c r="N44" s="76"/>
    </row>
    <row r="45" spans="1:14" outlineLevel="1" x14ac:dyDescent="0.35">
      <c r="A45" s="51" t="s">
        <v>1061</v>
      </c>
      <c r="B45" s="68"/>
      <c r="E45" s="88"/>
      <c r="F45" s="77"/>
      <c r="G45" s="76"/>
      <c r="H45"/>
      <c r="I45" s="68"/>
      <c r="L45" s="88"/>
      <c r="M45" s="77"/>
      <c r="N45" s="76"/>
    </row>
    <row r="46" spans="1:14" outlineLevel="1" x14ac:dyDescent="0.35">
      <c r="A46" s="51" t="s">
        <v>1062</v>
      </c>
      <c r="B46" s="68"/>
      <c r="E46" s="88"/>
      <c r="F46" s="77"/>
      <c r="G46" s="76"/>
      <c r="H46"/>
      <c r="I46" s="68"/>
      <c r="L46" s="88"/>
      <c r="M46" s="77"/>
      <c r="N46" s="76"/>
    </row>
    <row r="47" spans="1:14" outlineLevel="1" x14ac:dyDescent="0.35">
      <c r="A47" s="51" t="s">
        <v>1063</v>
      </c>
      <c r="B47" s="68"/>
      <c r="E47" s="88"/>
      <c r="F47" s="77"/>
      <c r="G47" s="76"/>
      <c r="H47"/>
      <c r="I47" s="68"/>
      <c r="L47" s="88"/>
      <c r="M47" s="77"/>
      <c r="N47" s="76"/>
    </row>
    <row r="48" spans="1:14" ht="15" customHeight="1" x14ac:dyDescent="0.35">
      <c r="A48" s="70"/>
      <c r="B48" s="71" t="s">
        <v>621</v>
      </c>
      <c r="C48" s="70" t="s">
        <v>1026</v>
      </c>
      <c r="D48" s="70"/>
      <c r="E48" s="72"/>
      <c r="F48" s="73"/>
      <c r="G48" s="73"/>
      <c r="H48"/>
      <c r="I48" s="105"/>
      <c r="J48" s="65"/>
      <c r="K48" s="65"/>
      <c r="L48" s="57"/>
      <c r="M48" s="84"/>
      <c r="N48" s="84"/>
    </row>
    <row r="49" spans="1:14" x14ac:dyDescent="0.35">
      <c r="A49" s="51" t="s">
        <v>1064</v>
      </c>
      <c r="B49" s="101" t="s">
        <v>623</v>
      </c>
      <c r="C49" s="51">
        <f>SUM(C50:C77)</f>
        <v>0</v>
      </c>
      <c r="G49" s="51"/>
      <c r="H49"/>
      <c r="I49" s="57"/>
      <c r="N49" s="51"/>
    </row>
    <row r="50" spans="1:14" x14ac:dyDescent="0.35">
      <c r="A50" s="51" t="s">
        <v>1065</v>
      </c>
      <c r="B50" s="51" t="s">
        <v>625</v>
      </c>
      <c r="C50" s="51" t="s">
        <v>1016</v>
      </c>
      <c r="G50" s="51"/>
      <c r="H50"/>
      <c r="N50" s="51"/>
    </row>
    <row r="51" spans="1:14" x14ac:dyDescent="0.35">
      <c r="A51" s="51" t="s">
        <v>1066</v>
      </c>
      <c r="B51" s="51" t="s">
        <v>627</v>
      </c>
      <c r="C51" s="51" t="s">
        <v>1016</v>
      </c>
      <c r="G51" s="51"/>
      <c r="H51"/>
      <c r="N51" s="51"/>
    </row>
    <row r="52" spans="1:14" x14ac:dyDescent="0.35">
      <c r="A52" s="51" t="s">
        <v>1067</v>
      </c>
      <c r="B52" s="51" t="s">
        <v>629</v>
      </c>
      <c r="C52" s="51" t="s">
        <v>1016</v>
      </c>
      <c r="G52" s="51"/>
      <c r="H52"/>
      <c r="N52" s="51"/>
    </row>
    <row r="53" spans="1:14" x14ac:dyDescent="0.35">
      <c r="A53" s="51" t="s">
        <v>1068</v>
      </c>
      <c r="B53" s="51" t="s">
        <v>631</v>
      </c>
      <c r="C53" s="51" t="s">
        <v>1016</v>
      </c>
      <c r="G53" s="51"/>
      <c r="H53"/>
      <c r="N53" s="51"/>
    </row>
    <row r="54" spans="1:14" x14ac:dyDescent="0.35">
      <c r="A54" s="51" t="s">
        <v>1069</v>
      </c>
      <c r="B54" s="51" t="s">
        <v>633</v>
      </c>
      <c r="C54" s="51" t="s">
        <v>1016</v>
      </c>
      <c r="G54" s="51"/>
      <c r="H54"/>
      <c r="N54" s="51"/>
    </row>
    <row r="55" spans="1:14" x14ac:dyDescent="0.35">
      <c r="A55" s="51" t="s">
        <v>1070</v>
      </c>
      <c r="B55" s="51" t="s">
        <v>635</v>
      </c>
      <c r="C55" s="51" t="s">
        <v>1016</v>
      </c>
      <c r="G55" s="51"/>
      <c r="H55"/>
      <c r="N55" s="51"/>
    </row>
    <row r="56" spans="1:14" x14ac:dyDescent="0.35">
      <c r="A56" s="51" t="s">
        <v>1071</v>
      </c>
      <c r="B56" s="51" t="s">
        <v>637</v>
      </c>
      <c r="C56" s="51" t="s">
        <v>1016</v>
      </c>
      <c r="G56" s="51"/>
      <c r="H56"/>
      <c r="N56" s="51"/>
    </row>
    <row r="57" spans="1:14" x14ac:dyDescent="0.35">
      <c r="A57" s="51" t="s">
        <v>1072</v>
      </c>
      <c r="B57" s="51" t="s">
        <v>639</v>
      </c>
      <c r="C57" s="51" t="s">
        <v>1016</v>
      </c>
      <c r="G57" s="51"/>
      <c r="H57"/>
      <c r="N57" s="51"/>
    </row>
    <row r="58" spans="1:14" x14ac:dyDescent="0.35">
      <c r="A58" s="51" t="s">
        <v>1073</v>
      </c>
      <c r="B58" s="51" t="s">
        <v>641</v>
      </c>
      <c r="C58" s="51" t="s">
        <v>1016</v>
      </c>
      <c r="G58" s="51"/>
      <c r="H58"/>
      <c r="N58" s="51"/>
    </row>
    <row r="59" spans="1:14" x14ac:dyDescent="0.35">
      <c r="A59" s="51" t="s">
        <v>1074</v>
      </c>
      <c r="B59" s="51" t="s">
        <v>643</v>
      </c>
      <c r="C59" s="51" t="s">
        <v>1016</v>
      </c>
      <c r="G59" s="51"/>
      <c r="H59"/>
      <c r="N59" s="51"/>
    </row>
    <row r="60" spans="1:14" x14ac:dyDescent="0.35">
      <c r="A60" s="51" t="s">
        <v>1075</v>
      </c>
      <c r="B60" s="51" t="s">
        <v>645</v>
      </c>
      <c r="C60" s="51" t="s">
        <v>1016</v>
      </c>
      <c r="G60" s="51"/>
      <c r="H60"/>
      <c r="N60" s="51"/>
    </row>
    <row r="61" spans="1:14" x14ac:dyDescent="0.35">
      <c r="A61" s="51" t="s">
        <v>1076</v>
      </c>
      <c r="B61" s="51" t="s">
        <v>647</v>
      </c>
      <c r="C61" s="51" t="s">
        <v>1016</v>
      </c>
      <c r="G61" s="51"/>
      <c r="H61"/>
      <c r="N61" s="51"/>
    </row>
    <row r="62" spans="1:14" x14ac:dyDescent="0.35">
      <c r="A62" s="51" t="s">
        <v>1077</v>
      </c>
      <c r="B62" s="51" t="s">
        <v>649</v>
      </c>
      <c r="C62" s="51" t="s">
        <v>1016</v>
      </c>
      <c r="G62" s="51"/>
      <c r="H62"/>
      <c r="N62" s="51"/>
    </row>
    <row r="63" spans="1:14" x14ac:dyDescent="0.35">
      <c r="A63" s="51" t="s">
        <v>1078</v>
      </c>
      <c r="B63" s="51" t="s">
        <v>651</v>
      </c>
      <c r="C63" s="51" t="s">
        <v>1016</v>
      </c>
      <c r="G63" s="51"/>
      <c r="H63"/>
      <c r="N63" s="51"/>
    </row>
    <row r="64" spans="1:14" x14ac:dyDescent="0.35">
      <c r="A64" s="51" t="s">
        <v>1079</v>
      </c>
      <c r="B64" s="51" t="s">
        <v>653</v>
      </c>
      <c r="C64" s="51" t="s">
        <v>1016</v>
      </c>
      <c r="G64" s="51"/>
      <c r="H64"/>
      <c r="N64" s="51"/>
    </row>
    <row r="65" spans="1:14" x14ac:dyDescent="0.35">
      <c r="A65" s="51" t="s">
        <v>1080</v>
      </c>
      <c r="B65" s="51" t="s">
        <v>655</v>
      </c>
      <c r="C65" s="51" t="s">
        <v>1016</v>
      </c>
      <c r="G65" s="51"/>
      <c r="H65"/>
      <c r="N65" s="51"/>
    </row>
    <row r="66" spans="1:14" x14ac:dyDescent="0.35">
      <c r="A66" s="51" t="s">
        <v>1081</v>
      </c>
      <c r="B66" s="51" t="s">
        <v>657</v>
      </c>
      <c r="C66" s="51" t="s">
        <v>1016</v>
      </c>
      <c r="G66" s="51"/>
      <c r="H66"/>
      <c r="N66" s="51"/>
    </row>
    <row r="67" spans="1:14" x14ac:dyDescent="0.35">
      <c r="A67" s="51" t="s">
        <v>1082</v>
      </c>
      <c r="B67" s="51" t="s">
        <v>659</v>
      </c>
      <c r="C67" s="51" t="s">
        <v>1016</v>
      </c>
      <c r="G67" s="51"/>
      <c r="H67"/>
      <c r="N67" s="51"/>
    </row>
    <row r="68" spans="1:14" x14ac:dyDescent="0.35">
      <c r="A68" s="51" t="s">
        <v>1083</v>
      </c>
      <c r="B68" s="51" t="s">
        <v>661</v>
      </c>
      <c r="C68" s="51" t="s">
        <v>1016</v>
      </c>
      <c r="G68" s="51"/>
      <c r="H68"/>
      <c r="N68" s="51"/>
    </row>
    <row r="69" spans="1:14" x14ac:dyDescent="0.35">
      <c r="A69" s="51" t="s">
        <v>1084</v>
      </c>
      <c r="B69" s="51" t="s">
        <v>663</v>
      </c>
      <c r="C69" s="51" t="s">
        <v>1016</v>
      </c>
      <c r="G69" s="51"/>
      <c r="H69"/>
      <c r="N69" s="51"/>
    </row>
    <row r="70" spans="1:14" x14ac:dyDescent="0.35">
      <c r="A70" s="51" t="s">
        <v>1085</v>
      </c>
      <c r="B70" s="51" t="s">
        <v>665</v>
      </c>
      <c r="C70" s="51" t="s">
        <v>1016</v>
      </c>
      <c r="G70" s="51"/>
      <c r="H70"/>
      <c r="N70" s="51"/>
    </row>
    <row r="71" spans="1:14" x14ac:dyDescent="0.35">
      <c r="A71" s="51" t="s">
        <v>1086</v>
      </c>
      <c r="B71" s="51" t="s">
        <v>667</v>
      </c>
      <c r="C71" s="51" t="s">
        <v>1016</v>
      </c>
      <c r="G71" s="51"/>
      <c r="H71"/>
      <c r="N71" s="51"/>
    </row>
    <row r="72" spans="1:14" x14ac:dyDescent="0.35">
      <c r="A72" s="51" t="s">
        <v>1087</v>
      </c>
      <c r="B72" s="51" t="s">
        <v>669</v>
      </c>
      <c r="C72" s="51" t="s">
        <v>1016</v>
      </c>
      <c r="G72" s="51"/>
      <c r="H72"/>
      <c r="N72" s="51"/>
    </row>
    <row r="73" spans="1:14" x14ac:dyDescent="0.35">
      <c r="A73" s="51" t="s">
        <v>1088</v>
      </c>
      <c r="B73" s="51" t="s">
        <v>671</v>
      </c>
      <c r="C73" s="51" t="s">
        <v>1016</v>
      </c>
      <c r="G73" s="51"/>
      <c r="H73"/>
      <c r="N73" s="51"/>
    </row>
    <row r="74" spans="1:14" x14ac:dyDescent="0.35">
      <c r="A74" s="51" t="s">
        <v>1089</v>
      </c>
      <c r="B74" s="51" t="s">
        <v>673</v>
      </c>
      <c r="C74" s="51" t="s">
        <v>1016</v>
      </c>
      <c r="G74" s="51"/>
      <c r="H74"/>
      <c r="N74" s="51"/>
    </row>
    <row r="75" spans="1:14" x14ac:dyDescent="0.35">
      <c r="A75" s="51" t="s">
        <v>1090</v>
      </c>
      <c r="B75" s="51" t="s">
        <v>675</v>
      </c>
      <c r="C75" s="51" t="s">
        <v>1016</v>
      </c>
      <c r="G75" s="51"/>
      <c r="H75"/>
      <c r="N75" s="51"/>
    </row>
    <row r="76" spans="1:14" x14ac:dyDescent="0.35">
      <c r="A76" s="51" t="s">
        <v>1091</v>
      </c>
      <c r="B76" s="51" t="s">
        <v>677</v>
      </c>
      <c r="C76" s="51" t="s">
        <v>1016</v>
      </c>
      <c r="G76" s="51"/>
      <c r="H76"/>
      <c r="N76" s="51"/>
    </row>
    <row r="77" spans="1:14" x14ac:dyDescent="0.35">
      <c r="A77" s="51" t="s">
        <v>1092</v>
      </c>
      <c r="B77" s="51" t="s">
        <v>679</v>
      </c>
      <c r="C77" s="51" t="s">
        <v>1016</v>
      </c>
      <c r="G77" s="51"/>
      <c r="H77"/>
      <c r="N77" s="51"/>
    </row>
    <row r="78" spans="1:14" x14ac:dyDescent="0.35">
      <c r="A78" s="51" t="s">
        <v>1093</v>
      </c>
      <c r="B78" s="101" t="s">
        <v>354</v>
      </c>
      <c r="C78" s="51">
        <f>SUM(C79:C81)</f>
        <v>0</v>
      </c>
      <c r="G78" s="51"/>
      <c r="H78"/>
      <c r="I78" s="57"/>
      <c r="N78" s="51"/>
    </row>
    <row r="79" spans="1:14" x14ac:dyDescent="0.35">
      <c r="A79" s="51" t="s">
        <v>1094</v>
      </c>
      <c r="B79" s="51" t="s">
        <v>682</v>
      </c>
      <c r="C79" s="51" t="s">
        <v>1016</v>
      </c>
      <c r="G79" s="51"/>
      <c r="H79"/>
      <c r="N79" s="51"/>
    </row>
    <row r="80" spans="1:14" x14ac:dyDescent="0.35">
      <c r="A80" s="51" t="s">
        <v>1095</v>
      </c>
      <c r="B80" s="51" t="s">
        <v>684</v>
      </c>
      <c r="C80" s="51" t="s">
        <v>1016</v>
      </c>
      <c r="G80" s="51"/>
      <c r="H80"/>
      <c r="N80" s="51"/>
    </row>
    <row r="81" spans="1:14" x14ac:dyDescent="0.35">
      <c r="A81" s="51" t="s">
        <v>1096</v>
      </c>
      <c r="B81" s="51" t="s">
        <v>1</v>
      </c>
      <c r="C81" s="51" t="s">
        <v>1016</v>
      </c>
      <c r="G81" s="51"/>
      <c r="H81"/>
      <c r="N81" s="51"/>
    </row>
    <row r="82" spans="1:14" x14ac:dyDescent="0.35">
      <c r="A82" s="51" t="s">
        <v>1097</v>
      </c>
      <c r="B82" s="101" t="s">
        <v>157</v>
      </c>
      <c r="C82" s="51">
        <f>SUM(C83:C92)</f>
        <v>0</v>
      </c>
      <c r="G82" s="51"/>
      <c r="H82"/>
      <c r="I82" s="57"/>
      <c r="N82" s="51"/>
    </row>
    <row r="83" spans="1:14" x14ac:dyDescent="0.35">
      <c r="A83" s="51" t="s">
        <v>1098</v>
      </c>
      <c r="B83" s="68" t="s">
        <v>356</v>
      </c>
      <c r="C83" s="51" t="s">
        <v>1016</v>
      </c>
      <c r="G83" s="51"/>
      <c r="H83"/>
      <c r="I83" s="68"/>
      <c r="N83" s="51"/>
    </row>
    <row r="84" spans="1:14" x14ac:dyDescent="0.35">
      <c r="A84" s="51" t="s">
        <v>1099</v>
      </c>
      <c r="B84" s="68" t="s">
        <v>358</v>
      </c>
      <c r="C84" s="51" t="s">
        <v>1016</v>
      </c>
      <c r="G84" s="51"/>
      <c r="H84"/>
      <c r="I84" s="68"/>
      <c r="N84" s="51"/>
    </row>
    <row r="85" spans="1:14" x14ac:dyDescent="0.35">
      <c r="A85" s="51" t="s">
        <v>1100</v>
      </c>
      <c r="B85" s="68" t="s">
        <v>360</v>
      </c>
      <c r="C85" s="51" t="s">
        <v>1016</v>
      </c>
      <c r="G85" s="51"/>
      <c r="H85"/>
      <c r="I85" s="68"/>
      <c r="N85" s="51"/>
    </row>
    <row r="86" spans="1:14" x14ac:dyDescent="0.35">
      <c r="A86" s="51" t="s">
        <v>1101</v>
      </c>
      <c r="B86" s="68" t="s">
        <v>362</v>
      </c>
      <c r="C86" s="51" t="s">
        <v>1016</v>
      </c>
      <c r="G86" s="51"/>
      <c r="H86"/>
      <c r="I86" s="68"/>
      <c r="N86" s="51"/>
    </row>
    <row r="87" spans="1:14" x14ac:dyDescent="0.35">
      <c r="A87" s="51" t="s">
        <v>1102</v>
      </c>
      <c r="B87" s="68" t="s">
        <v>364</v>
      </c>
      <c r="C87" s="51" t="s">
        <v>1016</v>
      </c>
      <c r="G87" s="51"/>
      <c r="H87"/>
      <c r="I87" s="68"/>
      <c r="N87" s="51"/>
    </row>
    <row r="88" spans="1:14" x14ac:dyDescent="0.35">
      <c r="A88" s="51" t="s">
        <v>1103</v>
      </c>
      <c r="B88" s="68" t="s">
        <v>366</v>
      </c>
      <c r="C88" s="51" t="s">
        <v>1016</v>
      </c>
      <c r="G88" s="51"/>
      <c r="H88"/>
      <c r="I88" s="68"/>
      <c r="N88" s="51"/>
    </row>
    <row r="89" spans="1:14" x14ac:dyDescent="0.35">
      <c r="A89" s="51" t="s">
        <v>1104</v>
      </c>
      <c r="B89" s="68" t="s">
        <v>368</v>
      </c>
      <c r="C89" s="51" t="s">
        <v>1016</v>
      </c>
      <c r="G89" s="51"/>
      <c r="H89"/>
      <c r="I89" s="68"/>
      <c r="N89" s="51"/>
    </row>
    <row r="90" spans="1:14" x14ac:dyDescent="0.35">
      <c r="A90" s="51" t="s">
        <v>1105</v>
      </c>
      <c r="B90" s="68" t="s">
        <v>370</v>
      </c>
      <c r="C90" s="51" t="s">
        <v>1016</v>
      </c>
      <c r="G90" s="51"/>
      <c r="H90"/>
      <c r="I90" s="68"/>
      <c r="N90" s="51"/>
    </row>
    <row r="91" spans="1:14" x14ac:dyDescent="0.35">
      <c r="A91" s="51" t="s">
        <v>1106</v>
      </c>
      <c r="B91" s="68" t="s">
        <v>372</v>
      </c>
      <c r="C91" s="51" t="s">
        <v>1016</v>
      </c>
      <c r="G91" s="51"/>
      <c r="H91"/>
      <c r="I91" s="68"/>
      <c r="N91" s="51"/>
    </row>
    <row r="92" spans="1:14" x14ac:dyDescent="0.35">
      <c r="A92" s="51" t="s">
        <v>1107</v>
      </c>
      <c r="B92" s="68" t="s">
        <v>157</v>
      </c>
      <c r="C92" s="51" t="s">
        <v>1016</v>
      </c>
      <c r="G92" s="51"/>
      <c r="H92"/>
      <c r="I92" s="68"/>
      <c r="N92" s="51"/>
    </row>
    <row r="93" spans="1:14" outlineLevel="1" x14ac:dyDescent="0.35">
      <c r="A93" s="51" t="s">
        <v>1108</v>
      </c>
      <c r="B93" s="80" t="s">
        <v>161</v>
      </c>
      <c r="G93" s="51"/>
      <c r="H93"/>
      <c r="I93" s="68"/>
      <c r="N93" s="51"/>
    </row>
    <row r="94" spans="1:14" outlineLevel="1" x14ac:dyDescent="0.35">
      <c r="A94" s="51" t="s">
        <v>1109</v>
      </c>
      <c r="B94" s="80" t="s">
        <v>161</v>
      </c>
      <c r="G94" s="51"/>
      <c r="H94"/>
      <c r="I94" s="68"/>
      <c r="N94" s="51"/>
    </row>
    <row r="95" spans="1:14" outlineLevel="1" x14ac:dyDescent="0.35">
      <c r="A95" s="51" t="s">
        <v>1110</v>
      </c>
      <c r="B95" s="80" t="s">
        <v>161</v>
      </c>
      <c r="G95" s="51"/>
      <c r="H95"/>
      <c r="I95" s="68"/>
      <c r="N95" s="51"/>
    </row>
    <row r="96" spans="1:14" outlineLevel="1" x14ac:dyDescent="0.35">
      <c r="A96" s="51" t="s">
        <v>1111</v>
      </c>
      <c r="B96" s="80" t="s">
        <v>161</v>
      </c>
      <c r="G96" s="51"/>
      <c r="H96"/>
      <c r="I96" s="68"/>
      <c r="N96" s="51"/>
    </row>
    <row r="97" spans="1:14" outlineLevel="1" x14ac:dyDescent="0.35">
      <c r="A97" s="51" t="s">
        <v>1112</v>
      </c>
      <c r="B97" s="80" t="s">
        <v>161</v>
      </c>
      <c r="G97" s="51"/>
      <c r="H97"/>
      <c r="I97" s="68"/>
      <c r="N97" s="51"/>
    </row>
    <row r="98" spans="1:14" outlineLevel="1" x14ac:dyDescent="0.35">
      <c r="A98" s="51" t="s">
        <v>1113</v>
      </c>
      <c r="B98" s="80" t="s">
        <v>161</v>
      </c>
      <c r="G98" s="51"/>
      <c r="H98"/>
      <c r="I98" s="68"/>
      <c r="N98" s="51"/>
    </row>
    <row r="99" spans="1:14" outlineLevel="1" x14ac:dyDescent="0.35">
      <c r="A99" s="51" t="s">
        <v>1114</v>
      </c>
      <c r="B99" s="80" t="s">
        <v>161</v>
      </c>
      <c r="G99" s="51"/>
      <c r="H99"/>
      <c r="I99" s="68"/>
      <c r="N99" s="51"/>
    </row>
    <row r="100" spans="1:14" outlineLevel="1" x14ac:dyDescent="0.35">
      <c r="A100" s="51" t="s">
        <v>1115</v>
      </c>
      <c r="B100" s="80" t="s">
        <v>161</v>
      </c>
      <c r="G100" s="51"/>
      <c r="H100"/>
      <c r="I100" s="68"/>
      <c r="N100" s="51"/>
    </row>
    <row r="101" spans="1:14" outlineLevel="1" x14ac:dyDescent="0.35">
      <c r="A101" s="51" t="s">
        <v>1116</v>
      </c>
      <c r="B101" s="80" t="s">
        <v>161</v>
      </c>
      <c r="G101" s="51"/>
      <c r="H101"/>
      <c r="I101" s="68"/>
      <c r="N101" s="51"/>
    </row>
    <row r="102" spans="1:14" outlineLevel="1" x14ac:dyDescent="0.35">
      <c r="A102" s="51" t="s">
        <v>1117</v>
      </c>
      <c r="B102" s="80" t="s">
        <v>161</v>
      </c>
      <c r="G102" s="51"/>
      <c r="H102"/>
      <c r="I102" s="68"/>
      <c r="N102" s="51"/>
    </row>
    <row r="103" spans="1:14" ht="15" customHeight="1" x14ac:dyDescent="0.35">
      <c r="A103" s="70"/>
      <c r="B103" s="71" t="s">
        <v>707</v>
      </c>
      <c r="C103" s="70" t="s">
        <v>1026</v>
      </c>
      <c r="D103" s="70"/>
      <c r="E103" s="72"/>
      <c r="F103" s="70"/>
      <c r="G103" s="73"/>
      <c r="H103"/>
      <c r="I103" s="105"/>
      <c r="J103" s="65"/>
      <c r="K103" s="65"/>
      <c r="L103" s="57"/>
      <c r="M103" s="65"/>
      <c r="N103" s="84"/>
    </row>
    <row r="104" spans="1:14" x14ac:dyDescent="0.35">
      <c r="A104" s="51" t="s">
        <v>1118</v>
      </c>
      <c r="B104" s="68" t="s">
        <v>1119</v>
      </c>
      <c r="C104" s="51" t="s">
        <v>1016</v>
      </c>
      <c r="G104" s="51"/>
      <c r="H104"/>
      <c r="I104" s="68"/>
      <c r="N104" s="51"/>
    </row>
    <row r="105" spans="1:14" x14ac:dyDescent="0.35">
      <c r="A105" s="51" t="s">
        <v>1120</v>
      </c>
      <c r="B105" s="68" t="s">
        <v>1121</v>
      </c>
      <c r="C105" s="51" t="s">
        <v>1016</v>
      </c>
      <c r="G105" s="51"/>
      <c r="H105"/>
      <c r="I105" s="68"/>
      <c r="N105" s="51"/>
    </row>
    <row r="106" spans="1:14" x14ac:dyDescent="0.35">
      <c r="A106" s="51" t="s">
        <v>1122</v>
      </c>
      <c r="B106" s="68" t="s">
        <v>717</v>
      </c>
      <c r="C106" s="51" t="s">
        <v>1016</v>
      </c>
      <c r="G106" s="51"/>
      <c r="H106"/>
      <c r="I106" s="68"/>
      <c r="N106" s="51"/>
    </row>
    <row r="107" spans="1:14" x14ac:dyDescent="0.35">
      <c r="A107" s="51" t="s">
        <v>1123</v>
      </c>
      <c r="B107" s="68" t="s">
        <v>1124</v>
      </c>
      <c r="C107" s="51" t="s">
        <v>1016</v>
      </c>
      <c r="G107" s="51"/>
      <c r="H107"/>
      <c r="I107" s="68"/>
      <c r="N107" s="51"/>
    </row>
    <row r="108" spans="1:14" x14ac:dyDescent="0.35">
      <c r="A108" s="51" t="s">
        <v>1125</v>
      </c>
      <c r="B108" s="68" t="s">
        <v>1126</v>
      </c>
      <c r="C108" s="51" t="s">
        <v>1016</v>
      </c>
      <c r="G108" s="51"/>
      <c r="H108"/>
      <c r="I108" s="68"/>
      <c r="N108" s="51"/>
    </row>
    <row r="109" spans="1:14" x14ac:dyDescent="0.35">
      <c r="A109" s="51" t="s">
        <v>1127</v>
      </c>
      <c r="B109" s="68" t="s">
        <v>1128</v>
      </c>
      <c r="C109" s="51" t="s">
        <v>1016</v>
      </c>
      <c r="G109" s="51"/>
      <c r="H109"/>
      <c r="I109" s="68"/>
      <c r="N109" s="51"/>
    </row>
    <row r="110" spans="1:14" x14ac:dyDescent="0.35">
      <c r="A110" s="51" t="s">
        <v>1129</v>
      </c>
      <c r="B110" s="68" t="s">
        <v>1130</v>
      </c>
      <c r="C110" s="51" t="s">
        <v>1016</v>
      </c>
      <c r="G110" s="51"/>
      <c r="H110"/>
      <c r="I110" s="68"/>
      <c r="N110" s="51"/>
    </row>
    <row r="111" spans="1:14" x14ac:dyDescent="0.35">
      <c r="A111" s="51" t="s">
        <v>1131</v>
      </c>
      <c r="B111" s="68" t="s">
        <v>1132</v>
      </c>
      <c r="C111" s="51" t="s">
        <v>1016</v>
      </c>
      <c r="G111" s="51"/>
      <c r="H111"/>
      <c r="I111" s="68"/>
      <c r="N111" s="51"/>
    </row>
    <row r="112" spans="1:14" x14ac:dyDescent="0.35">
      <c r="A112" s="51" t="s">
        <v>1133</v>
      </c>
      <c r="B112" s="68" t="s">
        <v>1134</v>
      </c>
      <c r="C112" s="51" t="s">
        <v>1016</v>
      </c>
      <c r="G112" s="51"/>
      <c r="H112"/>
      <c r="I112" s="68"/>
      <c r="N112" s="51"/>
    </row>
    <row r="113" spans="1:14" x14ac:dyDescent="0.35">
      <c r="A113" s="51" t="s">
        <v>1135</v>
      </c>
      <c r="B113" s="68" t="s">
        <v>1136</v>
      </c>
      <c r="C113" s="51" t="s">
        <v>1016</v>
      </c>
      <c r="G113" s="51"/>
      <c r="H113"/>
      <c r="I113" s="68"/>
      <c r="N113" s="51"/>
    </row>
    <row r="114" spans="1:14" x14ac:dyDescent="0.35">
      <c r="A114" s="51" t="s">
        <v>1137</v>
      </c>
      <c r="B114" s="68" t="s">
        <v>719</v>
      </c>
      <c r="C114" s="51" t="s">
        <v>1016</v>
      </c>
      <c r="G114" s="51"/>
      <c r="H114"/>
      <c r="I114" s="68"/>
      <c r="N114" s="51"/>
    </row>
    <row r="115" spans="1:14" x14ac:dyDescent="0.35">
      <c r="A115" s="51" t="s">
        <v>1138</v>
      </c>
      <c r="B115" s="68" t="s">
        <v>1139</v>
      </c>
      <c r="C115" s="51" t="s">
        <v>1016</v>
      </c>
      <c r="G115" s="51"/>
      <c r="H115"/>
      <c r="I115" s="68"/>
      <c r="N115" s="51"/>
    </row>
    <row r="116" spans="1:14" x14ac:dyDescent="0.35">
      <c r="A116" s="51" t="s">
        <v>1140</v>
      </c>
      <c r="B116" s="68" t="s">
        <v>1141</v>
      </c>
      <c r="C116" s="51" t="s">
        <v>1016</v>
      </c>
      <c r="G116" s="51"/>
      <c r="H116"/>
      <c r="I116" s="68"/>
      <c r="N116" s="51"/>
    </row>
    <row r="117" spans="1:14" x14ac:dyDescent="0.35">
      <c r="A117" s="51" t="s">
        <v>1142</v>
      </c>
      <c r="B117" s="68" t="s">
        <v>713</v>
      </c>
      <c r="C117" s="51" t="s">
        <v>1016</v>
      </c>
      <c r="G117" s="51"/>
      <c r="H117"/>
      <c r="I117" s="68"/>
      <c r="N117" s="51"/>
    </row>
    <row r="118" spans="1:14" x14ac:dyDescent="0.35">
      <c r="A118" s="51" t="s">
        <v>1143</v>
      </c>
      <c r="B118" s="68" t="s">
        <v>1144</v>
      </c>
      <c r="C118" s="51" t="s">
        <v>1016</v>
      </c>
      <c r="G118" s="51"/>
      <c r="H118"/>
      <c r="I118" s="68"/>
      <c r="N118" s="51"/>
    </row>
    <row r="119" spans="1:14" x14ac:dyDescent="0.35">
      <c r="A119" s="51" t="s">
        <v>1145</v>
      </c>
      <c r="B119" s="68" t="s">
        <v>1146</v>
      </c>
      <c r="C119" s="51" t="s">
        <v>1016</v>
      </c>
      <c r="G119" s="51"/>
      <c r="H119"/>
      <c r="I119" s="68"/>
      <c r="N119" s="51"/>
    </row>
    <row r="120" spans="1:14" x14ac:dyDescent="0.35">
      <c r="A120" s="51" t="s">
        <v>1147</v>
      </c>
      <c r="B120" s="68" t="s">
        <v>715</v>
      </c>
      <c r="C120" s="51" t="s">
        <v>1016</v>
      </c>
      <c r="G120" s="51"/>
      <c r="H120"/>
      <c r="I120" s="68"/>
      <c r="N120" s="51"/>
    </row>
    <row r="121" spans="1:14" x14ac:dyDescent="0.35">
      <c r="A121" s="51" t="s">
        <v>1148</v>
      </c>
      <c r="B121" s="68" t="s">
        <v>1149</v>
      </c>
      <c r="C121" s="51" t="s">
        <v>1016</v>
      </c>
      <c r="G121" s="51"/>
      <c r="H121"/>
      <c r="I121" s="68"/>
      <c r="N121" s="51"/>
    </row>
    <row r="122" spans="1:14" x14ac:dyDescent="0.35">
      <c r="A122" s="51" t="s">
        <v>1150</v>
      </c>
      <c r="B122" s="68" t="s">
        <v>1151</v>
      </c>
      <c r="C122" s="51" t="s">
        <v>1016</v>
      </c>
      <c r="G122" s="51"/>
      <c r="H122"/>
      <c r="I122" s="68"/>
      <c r="N122" s="51"/>
    </row>
    <row r="123" spans="1:14" x14ac:dyDescent="0.35">
      <c r="A123" s="51" t="s">
        <v>1152</v>
      </c>
      <c r="B123" s="68" t="s">
        <v>1153</v>
      </c>
      <c r="C123" s="51" t="s">
        <v>1016</v>
      </c>
      <c r="G123" s="51"/>
      <c r="H123"/>
      <c r="I123" s="68"/>
      <c r="N123" s="51"/>
    </row>
    <row r="124" spans="1:14" x14ac:dyDescent="0.35">
      <c r="A124" s="51" t="s">
        <v>1154</v>
      </c>
      <c r="B124" s="68" t="s">
        <v>1041</v>
      </c>
      <c r="C124" s="51" t="s">
        <v>1016</v>
      </c>
      <c r="G124" s="51"/>
      <c r="H124"/>
      <c r="I124" s="68"/>
      <c r="N124" s="51"/>
    </row>
    <row r="125" spans="1:14" x14ac:dyDescent="0.35">
      <c r="A125" s="51" t="s">
        <v>1155</v>
      </c>
      <c r="B125" s="68" t="s">
        <v>1041</v>
      </c>
      <c r="C125" s="51" t="s">
        <v>1016</v>
      </c>
      <c r="G125" s="51"/>
      <c r="H125"/>
      <c r="I125" s="68"/>
      <c r="N125" s="51"/>
    </row>
    <row r="126" spans="1:14" x14ac:dyDescent="0.35">
      <c r="A126" s="51" t="s">
        <v>1156</v>
      </c>
      <c r="B126" s="68" t="s">
        <v>1041</v>
      </c>
      <c r="C126" s="51" t="s">
        <v>1016</v>
      </c>
      <c r="G126" s="51"/>
      <c r="H126"/>
      <c r="I126" s="68"/>
      <c r="N126" s="51"/>
    </row>
    <row r="127" spans="1:14" x14ac:dyDescent="0.35">
      <c r="A127" s="51" t="s">
        <v>1157</v>
      </c>
      <c r="B127" s="68" t="s">
        <v>1041</v>
      </c>
      <c r="C127" s="51" t="s">
        <v>1016</v>
      </c>
      <c r="G127" s="51"/>
      <c r="H127"/>
      <c r="I127" s="68"/>
      <c r="N127" s="51"/>
    </row>
    <row r="128" spans="1:14" x14ac:dyDescent="0.35">
      <c r="A128" s="51" t="s">
        <v>1158</v>
      </c>
      <c r="B128" s="68" t="s">
        <v>1041</v>
      </c>
      <c r="C128" s="51" t="s">
        <v>1016</v>
      </c>
      <c r="G128" s="51"/>
      <c r="H128"/>
      <c r="I128" s="68"/>
      <c r="N128" s="51"/>
    </row>
    <row r="129" spans="1:14" x14ac:dyDescent="0.35">
      <c r="A129" s="70"/>
      <c r="B129" s="71" t="s">
        <v>750</v>
      </c>
      <c r="C129" s="70" t="s">
        <v>1026</v>
      </c>
      <c r="D129" s="70"/>
      <c r="E129" s="70"/>
      <c r="F129" s="73"/>
      <c r="G129" s="73"/>
      <c r="H129"/>
      <c r="I129" s="105"/>
      <c r="J129" s="65"/>
      <c r="K129" s="65"/>
      <c r="L129" s="65"/>
      <c r="M129" s="84"/>
      <c r="N129" s="84"/>
    </row>
    <row r="130" spans="1:14" x14ac:dyDescent="0.35">
      <c r="A130" s="51" t="s">
        <v>1159</v>
      </c>
      <c r="B130" s="51" t="s">
        <v>752</v>
      </c>
      <c r="C130" s="51" t="s">
        <v>1016</v>
      </c>
      <c r="D130"/>
      <c r="E130"/>
      <c r="F130"/>
      <c r="G130"/>
      <c r="H130"/>
      <c r="K130"/>
      <c r="L130"/>
      <c r="M130"/>
      <c r="N130"/>
    </row>
    <row r="131" spans="1:14" x14ac:dyDescent="0.35">
      <c r="A131" s="51" t="s">
        <v>1160</v>
      </c>
      <c r="B131" s="51" t="s">
        <v>754</v>
      </c>
      <c r="C131" s="51" t="s">
        <v>1016</v>
      </c>
      <c r="D131"/>
      <c r="E131"/>
      <c r="F131"/>
      <c r="G131"/>
      <c r="H131"/>
      <c r="K131"/>
      <c r="L131"/>
      <c r="M131"/>
      <c r="N131"/>
    </row>
    <row r="132" spans="1:14" x14ac:dyDescent="0.35">
      <c r="A132" s="51" t="s">
        <v>1161</v>
      </c>
      <c r="B132" s="51" t="s">
        <v>157</v>
      </c>
      <c r="C132" s="51" t="s">
        <v>1016</v>
      </c>
      <c r="D132"/>
      <c r="E132"/>
      <c r="F132"/>
      <c r="G132"/>
      <c r="H132"/>
      <c r="K132"/>
      <c r="L132"/>
      <c r="M132"/>
      <c r="N132"/>
    </row>
    <row r="133" spans="1:14" outlineLevel="1" x14ac:dyDescent="0.35">
      <c r="A133" s="51" t="s">
        <v>1162</v>
      </c>
      <c r="D133"/>
      <c r="E133"/>
      <c r="F133"/>
      <c r="G133"/>
      <c r="H133"/>
      <c r="K133"/>
      <c r="L133"/>
      <c r="M133"/>
      <c r="N133"/>
    </row>
    <row r="134" spans="1:14" outlineLevel="1" x14ac:dyDescent="0.35">
      <c r="A134" s="51" t="s">
        <v>1163</v>
      </c>
      <c r="D134"/>
      <c r="E134"/>
      <c r="F134"/>
      <c r="G134"/>
      <c r="H134"/>
      <c r="K134"/>
      <c r="L134"/>
      <c r="M134"/>
      <c r="N134"/>
    </row>
    <row r="135" spans="1:14" outlineLevel="1" x14ac:dyDescent="0.35">
      <c r="A135" s="51" t="s">
        <v>1164</v>
      </c>
      <c r="D135"/>
      <c r="E135"/>
      <c r="F135"/>
      <c r="G135"/>
      <c r="H135"/>
      <c r="K135"/>
      <c r="L135"/>
      <c r="M135"/>
      <c r="N135"/>
    </row>
    <row r="136" spans="1:14" outlineLevel="1" x14ac:dyDescent="0.35">
      <c r="A136" s="51" t="s">
        <v>1165</v>
      </c>
      <c r="D136"/>
      <c r="E136"/>
      <c r="F136"/>
      <c r="G136"/>
      <c r="H136"/>
      <c r="K136"/>
      <c r="L136"/>
      <c r="M136"/>
      <c r="N136"/>
    </row>
    <row r="137" spans="1:14" x14ac:dyDescent="0.35">
      <c r="A137" s="70"/>
      <c r="B137" s="71" t="s">
        <v>762</v>
      </c>
      <c r="C137" s="70" t="s">
        <v>1026</v>
      </c>
      <c r="D137" s="70"/>
      <c r="E137" s="70"/>
      <c r="F137" s="73"/>
      <c r="G137" s="73"/>
      <c r="H137"/>
      <c r="I137" s="105"/>
      <c r="J137" s="65"/>
      <c r="K137" s="65"/>
      <c r="L137" s="65"/>
      <c r="M137" s="84"/>
      <c r="N137" s="84"/>
    </row>
    <row r="138" spans="1:14" x14ac:dyDescent="0.35">
      <c r="A138" s="51" t="s">
        <v>1166</v>
      </c>
      <c r="B138" s="51" t="s">
        <v>764</v>
      </c>
      <c r="C138" s="51" t="s">
        <v>1016</v>
      </c>
      <c r="D138" s="108"/>
      <c r="E138" s="108"/>
      <c r="F138" s="88"/>
      <c r="G138" s="76"/>
      <c r="H138"/>
      <c r="K138" s="108"/>
      <c r="L138" s="108"/>
      <c r="M138" s="88"/>
      <c r="N138" s="76"/>
    </row>
    <row r="139" spans="1:14" x14ac:dyDescent="0.35">
      <c r="A139" s="51" t="s">
        <v>1167</v>
      </c>
      <c r="B139" s="51" t="s">
        <v>766</v>
      </c>
      <c r="C139" s="51" t="s">
        <v>1016</v>
      </c>
      <c r="D139" s="108"/>
      <c r="E139" s="108"/>
      <c r="F139" s="88"/>
      <c r="G139" s="76"/>
      <c r="H139"/>
      <c r="K139" s="108"/>
      <c r="L139" s="108"/>
      <c r="M139" s="88"/>
      <c r="N139" s="76"/>
    </row>
    <row r="140" spans="1:14" x14ac:dyDescent="0.35">
      <c r="A140" s="51" t="s">
        <v>1168</v>
      </c>
      <c r="B140" s="51" t="s">
        <v>157</v>
      </c>
      <c r="C140" s="51" t="s">
        <v>1016</v>
      </c>
      <c r="D140" s="108"/>
      <c r="E140" s="108"/>
      <c r="F140" s="88"/>
      <c r="G140" s="76"/>
      <c r="H140"/>
      <c r="K140" s="108"/>
      <c r="L140" s="108"/>
      <c r="M140" s="88"/>
      <c r="N140" s="76"/>
    </row>
    <row r="141" spans="1:14" outlineLevel="1" x14ac:dyDescent="0.35">
      <c r="A141" s="51" t="s">
        <v>1169</v>
      </c>
      <c r="D141" s="108"/>
      <c r="E141" s="108"/>
      <c r="F141" s="88"/>
      <c r="G141" s="76"/>
      <c r="H141"/>
      <c r="K141" s="108"/>
      <c r="L141" s="108"/>
      <c r="M141" s="88"/>
      <c r="N141" s="76"/>
    </row>
    <row r="142" spans="1:14" outlineLevel="1" x14ac:dyDescent="0.35">
      <c r="A142" s="51" t="s">
        <v>1170</v>
      </c>
      <c r="D142" s="108"/>
      <c r="E142" s="108"/>
      <c r="F142" s="88"/>
      <c r="G142" s="76"/>
      <c r="H142"/>
      <c r="K142" s="108"/>
      <c r="L142" s="108"/>
      <c r="M142" s="88"/>
      <c r="N142" s="76"/>
    </row>
    <row r="143" spans="1:14" outlineLevel="1" x14ac:dyDescent="0.35">
      <c r="A143" s="51" t="s">
        <v>1171</v>
      </c>
      <c r="D143" s="108"/>
      <c r="E143" s="108"/>
      <c r="F143" s="88"/>
      <c r="G143" s="76"/>
      <c r="H143"/>
      <c r="K143" s="108"/>
      <c r="L143" s="108"/>
      <c r="M143" s="88"/>
      <c r="N143" s="76"/>
    </row>
    <row r="144" spans="1:14" outlineLevel="1" x14ac:dyDescent="0.35">
      <c r="A144" s="51" t="s">
        <v>1172</v>
      </c>
      <c r="D144" s="108"/>
      <c r="E144" s="108"/>
      <c r="F144" s="88"/>
      <c r="G144" s="76"/>
      <c r="H144"/>
      <c r="K144" s="108"/>
      <c r="L144" s="108"/>
      <c r="M144" s="88"/>
      <c r="N144" s="76"/>
    </row>
    <row r="145" spans="1:14" outlineLevel="1" x14ac:dyDescent="0.35">
      <c r="A145" s="51" t="s">
        <v>1173</v>
      </c>
      <c r="D145" s="108"/>
      <c r="E145" s="108"/>
      <c r="F145" s="88"/>
      <c r="G145" s="76"/>
      <c r="H145"/>
      <c r="K145" s="108"/>
      <c r="L145" s="108"/>
      <c r="M145" s="88"/>
      <c r="N145" s="76"/>
    </row>
    <row r="146" spans="1:14" outlineLevel="1" x14ac:dyDescent="0.35">
      <c r="A146" s="51" t="s">
        <v>1174</v>
      </c>
      <c r="D146" s="108"/>
      <c r="E146" s="108"/>
      <c r="F146" s="88"/>
      <c r="G146" s="76"/>
      <c r="H146"/>
      <c r="K146" s="108"/>
      <c r="L146" s="108"/>
      <c r="M146" s="88"/>
      <c r="N146" s="76"/>
    </row>
    <row r="147" spans="1:14" x14ac:dyDescent="0.35">
      <c r="A147" s="70"/>
      <c r="B147" s="71" t="s">
        <v>1175</v>
      </c>
      <c r="C147" s="70" t="s">
        <v>118</v>
      </c>
      <c r="D147" s="70"/>
      <c r="E147" s="70"/>
      <c r="F147" s="70" t="s">
        <v>1026</v>
      </c>
      <c r="G147" s="73"/>
      <c r="H147"/>
      <c r="I147" s="105"/>
      <c r="J147" s="65"/>
      <c r="K147" s="65"/>
      <c r="L147" s="65"/>
      <c r="M147" s="65"/>
      <c r="N147" s="84"/>
    </row>
    <row r="148" spans="1:14" x14ac:dyDescent="0.35">
      <c r="A148" s="51" t="s">
        <v>1176</v>
      </c>
      <c r="B148" s="68" t="s">
        <v>1177</v>
      </c>
      <c r="C148" s="51" t="s">
        <v>1016</v>
      </c>
      <c r="D148" s="108"/>
      <c r="E148" s="108"/>
      <c r="F148" s="77" t="str">
        <f>IF($C$152=0,"",IF(C148="[for completion]","",C148/$C$152))</f>
        <v/>
      </c>
      <c r="G148" s="76"/>
      <c r="H148"/>
      <c r="I148" s="68"/>
      <c r="K148" s="108"/>
      <c r="L148" s="108"/>
      <c r="M148" s="77"/>
      <c r="N148" s="76"/>
    </row>
    <row r="149" spans="1:14" x14ac:dyDescent="0.35">
      <c r="A149" s="51" t="s">
        <v>1178</v>
      </c>
      <c r="B149" s="68" t="s">
        <v>1179</v>
      </c>
      <c r="C149" s="51" t="s">
        <v>1016</v>
      </c>
      <c r="D149" s="108"/>
      <c r="E149" s="108"/>
      <c r="F149" s="77" t="str">
        <f>IF($C$152=0,"",IF(C149="[for completion]","",C149/$C$152))</f>
        <v/>
      </c>
      <c r="G149" s="76"/>
      <c r="H149"/>
      <c r="I149" s="68"/>
      <c r="K149" s="108"/>
      <c r="L149" s="108"/>
      <c r="M149" s="77"/>
      <c r="N149" s="76"/>
    </row>
    <row r="150" spans="1:14" x14ac:dyDescent="0.35">
      <c r="A150" s="51" t="s">
        <v>1180</v>
      </c>
      <c r="B150" s="68" t="s">
        <v>1181</v>
      </c>
      <c r="C150" s="51" t="s">
        <v>1016</v>
      </c>
      <c r="D150" s="108"/>
      <c r="E150" s="108"/>
      <c r="F150" s="77" t="str">
        <f>IF($C$152=0,"",IF(C150="[for completion]","",C150/$C$152))</f>
        <v/>
      </c>
      <c r="G150" s="76"/>
      <c r="H150"/>
      <c r="I150" s="68"/>
      <c r="K150" s="108"/>
      <c r="L150" s="108"/>
      <c r="M150" s="77"/>
      <c r="N150" s="76"/>
    </row>
    <row r="151" spans="1:14" ht="15" customHeight="1" x14ac:dyDescent="0.35">
      <c r="A151" s="51" t="s">
        <v>1182</v>
      </c>
      <c r="B151" s="68" t="s">
        <v>1183</v>
      </c>
      <c r="C151" s="51" t="s">
        <v>1016</v>
      </c>
      <c r="D151" s="108"/>
      <c r="E151" s="108"/>
      <c r="F151" s="77" t="str">
        <f>IF($C$152=0,"",IF(C151="[for completion]","",C151/$C$152))</f>
        <v/>
      </c>
      <c r="G151" s="76"/>
      <c r="H151"/>
      <c r="I151" s="68"/>
      <c r="K151" s="108"/>
      <c r="L151" s="108"/>
      <c r="M151" s="77"/>
      <c r="N151" s="76"/>
    </row>
    <row r="152" spans="1:14" ht="15" customHeight="1" x14ac:dyDescent="0.35">
      <c r="A152" s="51" t="s">
        <v>1184</v>
      </c>
      <c r="B152" s="78" t="s">
        <v>159</v>
      </c>
      <c r="C152" s="68">
        <f>SUM(C148:C151)</f>
        <v>0</v>
      </c>
      <c r="D152" s="108"/>
      <c r="E152" s="108"/>
      <c r="F152" s="88">
        <f>SUM(F148:F151)</f>
        <v>0</v>
      </c>
      <c r="G152" s="76"/>
      <c r="H152"/>
      <c r="I152" s="68"/>
      <c r="K152" s="108"/>
      <c r="L152" s="108"/>
      <c r="M152" s="77"/>
      <c r="N152" s="76"/>
    </row>
    <row r="153" spans="1:14" ht="15" customHeight="1" outlineLevel="1" x14ac:dyDescent="0.35">
      <c r="A153" s="51" t="s">
        <v>1185</v>
      </c>
      <c r="B153" s="80" t="s">
        <v>1186</v>
      </c>
      <c r="D153" s="108"/>
      <c r="E153" s="108"/>
      <c r="F153" s="77" t="str">
        <f>IF($C$152=0,"",IF(C153="[for completion]","",C153/$C$152))</f>
        <v/>
      </c>
      <c r="G153" s="76"/>
      <c r="H153"/>
      <c r="I153" s="68"/>
      <c r="K153" s="108"/>
      <c r="L153" s="108"/>
      <c r="M153" s="77"/>
      <c r="N153" s="76"/>
    </row>
    <row r="154" spans="1:14" ht="15" customHeight="1" outlineLevel="1" x14ac:dyDescent="0.35">
      <c r="A154" s="51" t="s">
        <v>1187</v>
      </c>
      <c r="B154" s="80" t="s">
        <v>1188</v>
      </c>
      <c r="D154" s="108"/>
      <c r="E154" s="108"/>
      <c r="F154" s="77" t="str">
        <f t="shared" ref="F154:F159" si="2">IF($C$152=0,"",IF(C154="[for completion]","",C154/$C$152))</f>
        <v/>
      </c>
      <c r="G154" s="76"/>
      <c r="H154"/>
      <c r="I154" s="68"/>
      <c r="K154" s="108"/>
      <c r="L154" s="108"/>
      <c r="M154" s="77"/>
      <c r="N154" s="76"/>
    </row>
    <row r="155" spans="1:14" ht="15" customHeight="1" outlineLevel="1" x14ac:dyDescent="0.35">
      <c r="A155" s="51" t="s">
        <v>1189</v>
      </c>
      <c r="B155" s="80" t="s">
        <v>1190</v>
      </c>
      <c r="D155" s="108"/>
      <c r="E155" s="108"/>
      <c r="F155" s="77" t="str">
        <f t="shared" si="2"/>
        <v/>
      </c>
      <c r="G155" s="76"/>
      <c r="H155"/>
      <c r="I155" s="68"/>
      <c r="K155" s="108"/>
      <c r="L155" s="108"/>
      <c r="M155" s="77"/>
      <c r="N155" s="76"/>
    </row>
    <row r="156" spans="1:14" ht="15" customHeight="1" outlineLevel="1" x14ac:dyDescent="0.35">
      <c r="A156" s="51" t="s">
        <v>1191</v>
      </c>
      <c r="B156" s="80" t="s">
        <v>1192</v>
      </c>
      <c r="D156" s="108"/>
      <c r="E156" s="108"/>
      <c r="F156" s="77" t="str">
        <f t="shared" si="2"/>
        <v/>
      </c>
      <c r="G156" s="76"/>
      <c r="H156"/>
      <c r="I156" s="68"/>
      <c r="K156" s="108"/>
      <c r="L156" s="108"/>
      <c r="M156" s="77"/>
      <c r="N156" s="76"/>
    </row>
    <row r="157" spans="1:14" ht="15" customHeight="1" outlineLevel="1" x14ac:dyDescent="0.35">
      <c r="A157" s="51" t="s">
        <v>1193</v>
      </c>
      <c r="B157" s="80" t="s">
        <v>1194</v>
      </c>
      <c r="D157" s="108"/>
      <c r="E157" s="108"/>
      <c r="F157" s="77" t="str">
        <f t="shared" si="2"/>
        <v/>
      </c>
      <c r="G157" s="76"/>
      <c r="H157"/>
      <c r="I157" s="68"/>
      <c r="K157" s="108"/>
      <c r="L157" s="108"/>
      <c r="M157" s="77"/>
      <c r="N157" s="76"/>
    </row>
    <row r="158" spans="1:14" ht="15" customHeight="1" outlineLevel="1" x14ac:dyDescent="0.35">
      <c r="A158" s="51" t="s">
        <v>1195</v>
      </c>
      <c r="B158" s="80" t="s">
        <v>1196</v>
      </c>
      <c r="D158" s="108"/>
      <c r="E158" s="108"/>
      <c r="F158" s="77" t="str">
        <f t="shared" si="2"/>
        <v/>
      </c>
      <c r="G158" s="76"/>
      <c r="H158"/>
      <c r="I158" s="68"/>
      <c r="K158" s="108"/>
      <c r="L158" s="108"/>
      <c r="M158" s="77"/>
      <c r="N158" s="76"/>
    </row>
    <row r="159" spans="1:14" ht="15" customHeight="1" outlineLevel="1" x14ac:dyDescent="0.35">
      <c r="A159" s="51" t="s">
        <v>1197</v>
      </c>
      <c r="B159" s="80" t="s">
        <v>1198</v>
      </c>
      <c r="D159" s="108"/>
      <c r="E159" s="108"/>
      <c r="F159" s="77" t="str">
        <f t="shared" si="2"/>
        <v/>
      </c>
      <c r="G159" s="76"/>
      <c r="H159"/>
      <c r="I159" s="68"/>
      <c r="K159" s="108"/>
      <c r="L159" s="108"/>
      <c r="M159" s="77"/>
      <c r="N159" s="76"/>
    </row>
    <row r="160" spans="1:14" ht="15" customHeight="1" outlineLevel="1" x14ac:dyDescent="0.35">
      <c r="A160" s="51" t="s">
        <v>1199</v>
      </c>
      <c r="B160" s="80"/>
      <c r="D160" s="108"/>
      <c r="E160" s="108"/>
      <c r="F160" s="77"/>
      <c r="G160" s="76"/>
      <c r="H160"/>
      <c r="I160" s="68"/>
      <c r="K160" s="108"/>
      <c r="L160" s="108"/>
      <c r="M160" s="77"/>
      <c r="N160" s="76"/>
    </row>
    <row r="161" spans="1:14" ht="15" customHeight="1" outlineLevel="1" x14ac:dyDescent="0.35">
      <c r="A161" s="51" t="s">
        <v>1200</v>
      </c>
      <c r="B161" s="80"/>
      <c r="D161" s="108"/>
      <c r="E161" s="108"/>
      <c r="F161" s="77"/>
      <c r="G161" s="76"/>
      <c r="H161"/>
      <c r="I161" s="68"/>
      <c r="K161" s="108"/>
      <c r="L161" s="108"/>
      <c r="M161" s="77"/>
      <c r="N161" s="76"/>
    </row>
    <row r="162" spans="1:14" ht="15" customHeight="1" outlineLevel="1" x14ac:dyDescent="0.35">
      <c r="A162" s="51" t="s">
        <v>1201</v>
      </c>
      <c r="B162" s="80"/>
      <c r="D162" s="108"/>
      <c r="E162" s="108"/>
      <c r="F162" s="77"/>
      <c r="G162" s="76"/>
      <c r="H162"/>
      <c r="I162" s="68"/>
      <c r="K162" s="108"/>
      <c r="L162" s="108"/>
      <c r="M162" s="77"/>
      <c r="N162" s="76"/>
    </row>
    <row r="163" spans="1:14" ht="15" customHeight="1" outlineLevel="1" x14ac:dyDescent="0.35">
      <c r="A163" s="51" t="s">
        <v>1202</v>
      </c>
      <c r="B163" s="80"/>
      <c r="D163" s="108"/>
      <c r="E163" s="108"/>
      <c r="F163" s="77"/>
      <c r="G163" s="76"/>
      <c r="H163"/>
      <c r="I163" s="68"/>
      <c r="K163" s="108"/>
      <c r="L163" s="108"/>
      <c r="M163" s="77"/>
      <c r="N163" s="76"/>
    </row>
    <row r="164" spans="1:14" ht="15" customHeight="1" outlineLevel="1" x14ac:dyDescent="0.35">
      <c r="A164" s="51" t="s">
        <v>1203</v>
      </c>
      <c r="B164" s="68"/>
      <c r="D164" s="108"/>
      <c r="E164" s="108"/>
      <c r="F164" s="77" t="str">
        <f>IF($C$152=0,"",IF(C164="[for completion]","",C164/$C$152))</f>
        <v/>
      </c>
      <c r="G164" s="76"/>
      <c r="H164"/>
      <c r="I164" s="68"/>
      <c r="K164" s="108"/>
      <c r="L164" s="108"/>
      <c r="M164" s="77"/>
      <c r="N164" s="76"/>
    </row>
    <row r="165" spans="1:14" outlineLevel="1" x14ac:dyDescent="0.35">
      <c r="A165" s="51" t="s">
        <v>1204</v>
      </c>
      <c r="B165" s="81"/>
      <c r="C165" s="81"/>
      <c r="D165" s="81"/>
      <c r="E165" s="81"/>
      <c r="F165" s="77" t="str">
        <f>IF($C$152=0,"",IF(C165="[for completion]","",C165/$C$152))</f>
        <v/>
      </c>
      <c r="G165" s="76"/>
      <c r="H165"/>
      <c r="I165" s="78"/>
      <c r="J165" s="68"/>
      <c r="K165" s="108"/>
      <c r="L165" s="108"/>
      <c r="M165" s="88"/>
      <c r="N165" s="76"/>
    </row>
    <row r="166" spans="1:14" ht="15" customHeight="1" x14ac:dyDescent="0.35">
      <c r="A166" s="70"/>
      <c r="B166" s="71" t="s">
        <v>1205</v>
      </c>
      <c r="C166" s="70"/>
      <c r="D166" s="70"/>
      <c r="E166" s="70"/>
      <c r="F166" s="73"/>
      <c r="G166" s="73"/>
      <c r="H166"/>
      <c r="I166" s="105"/>
      <c r="J166" s="65"/>
      <c r="K166" s="65"/>
      <c r="L166" s="65"/>
      <c r="M166" s="84"/>
      <c r="N166" s="84"/>
    </row>
    <row r="167" spans="1:14" x14ac:dyDescent="0.35">
      <c r="A167" s="51" t="s">
        <v>1206</v>
      </c>
      <c r="B167" s="51" t="s">
        <v>791</v>
      </c>
      <c r="C167" s="51" t="s">
        <v>1016</v>
      </c>
      <c r="D167"/>
      <c r="E167" s="49"/>
      <c r="F167" s="49"/>
      <c r="G167"/>
      <c r="H167"/>
      <c r="K167"/>
      <c r="L167" s="49"/>
      <c r="M167" s="49"/>
      <c r="N167"/>
    </row>
    <row r="168" spans="1:14" outlineLevel="1" x14ac:dyDescent="0.35">
      <c r="A168" s="51" t="s">
        <v>1207</v>
      </c>
      <c r="D168"/>
      <c r="E168" s="49"/>
      <c r="F168" s="49"/>
      <c r="G168"/>
      <c r="H168"/>
      <c r="K168"/>
      <c r="L168" s="49"/>
      <c r="M168" s="49"/>
      <c r="N168"/>
    </row>
    <row r="169" spans="1:14" outlineLevel="1" x14ac:dyDescent="0.35">
      <c r="A169" s="51" t="s">
        <v>1208</v>
      </c>
      <c r="D169"/>
      <c r="E169" s="49"/>
      <c r="F169" s="49"/>
      <c r="G169"/>
      <c r="H169"/>
      <c r="K169"/>
      <c r="L169" s="49"/>
      <c r="M169" s="49"/>
      <c r="N169"/>
    </row>
    <row r="170" spans="1:14" outlineLevel="1" x14ac:dyDescent="0.35">
      <c r="A170" s="51" t="s">
        <v>1209</v>
      </c>
      <c r="D170"/>
      <c r="E170" s="49"/>
      <c r="F170" s="49"/>
      <c r="G170"/>
      <c r="H170"/>
      <c r="K170"/>
      <c r="L170" s="49"/>
      <c r="M170" s="49"/>
      <c r="N170"/>
    </row>
    <row r="171" spans="1:14" outlineLevel="1" x14ac:dyDescent="0.35">
      <c r="A171" s="51" t="s">
        <v>1210</v>
      </c>
      <c r="D171"/>
      <c r="E171" s="49"/>
      <c r="F171" s="49"/>
      <c r="G171"/>
      <c r="H171"/>
      <c r="K171"/>
      <c r="L171" s="49"/>
      <c r="M171" s="49"/>
      <c r="N171"/>
    </row>
    <row r="172" spans="1:14" x14ac:dyDescent="0.35">
      <c r="A172" s="70"/>
      <c r="B172" s="71" t="s">
        <v>1211</v>
      </c>
      <c r="C172" s="70" t="s">
        <v>1026</v>
      </c>
      <c r="D172" s="70"/>
      <c r="E172" s="70"/>
      <c r="F172" s="73"/>
      <c r="G172" s="73"/>
      <c r="H172"/>
      <c r="I172" s="105"/>
      <c r="J172" s="65"/>
      <c r="K172" s="65"/>
      <c r="L172" s="65"/>
      <c r="M172" s="84"/>
      <c r="N172" s="84"/>
    </row>
    <row r="173" spans="1:14" ht="15" customHeight="1" x14ac:dyDescent="0.35">
      <c r="A173" s="51" t="s">
        <v>1212</v>
      </c>
      <c r="B173" s="51" t="s">
        <v>1213</v>
      </c>
      <c r="C173" s="51" t="s">
        <v>1016</v>
      </c>
      <c r="D173"/>
      <c r="E173"/>
      <c r="F173"/>
      <c r="G173"/>
      <c r="H173"/>
      <c r="K173"/>
      <c r="L173"/>
      <c r="M173"/>
      <c r="N173"/>
    </row>
    <row r="174" spans="1:14" outlineLevel="1" x14ac:dyDescent="0.35">
      <c r="A174" s="51" t="s">
        <v>1214</v>
      </c>
      <c r="D174"/>
      <c r="E174"/>
      <c r="F174"/>
      <c r="G174"/>
      <c r="H174"/>
      <c r="K174"/>
      <c r="L174"/>
      <c r="M174"/>
      <c r="N174"/>
    </row>
    <row r="175" spans="1:14" outlineLevel="1" x14ac:dyDescent="0.35">
      <c r="A175" s="51" t="s">
        <v>1215</v>
      </c>
      <c r="D175"/>
      <c r="E175"/>
      <c r="F175"/>
      <c r="G175"/>
      <c r="H175"/>
      <c r="K175"/>
      <c r="L175"/>
      <c r="M175"/>
      <c r="N175"/>
    </row>
    <row r="176" spans="1:14" outlineLevel="1" x14ac:dyDescent="0.35">
      <c r="A176" s="51" t="s">
        <v>1216</v>
      </c>
      <c r="D176"/>
      <c r="E176"/>
      <c r="F176"/>
      <c r="G176"/>
      <c r="H176"/>
      <c r="K176"/>
      <c r="L176"/>
      <c r="M176"/>
      <c r="N176"/>
    </row>
    <row r="177" spans="1:14" outlineLevel="1" x14ac:dyDescent="0.35">
      <c r="A177" s="51" t="s">
        <v>1217</v>
      </c>
      <c r="D177"/>
      <c r="E177"/>
      <c r="F177"/>
      <c r="G177"/>
      <c r="H177"/>
      <c r="K177"/>
      <c r="L177"/>
      <c r="M177"/>
      <c r="N177"/>
    </row>
    <row r="178" spans="1:14" outlineLevel="1" x14ac:dyDescent="0.35">
      <c r="A178" s="51" t="s">
        <v>1218</v>
      </c>
    </row>
    <row r="179" spans="1:14" outlineLevel="1" x14ac:dyDescent="0.35">
      <c r="A179" s="51" t="s">
        <v>1219</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1220</v>
      </c>
      <c r="B1" s="48"/>
      <c r="C1" s="49"/>
      <c r="D1" s="49"/>
      <c r="E1" s="49"/>
      <c r="F1" s="49"/>
    </row>
    <row r="2" spans="1:7" ht="15" thickBot="1" x14ac:dyDescent="0.4">
      <c r="A2" s="49"/>
      <c r="B2" s="49"/>
      <c r="C2" s="49"/>
      <c r="D2" s="49"/>
      <c r="E2" s="49"/>
      <c r="F2" s="49"/>
    </row>
    <row r="3" spans="1:7" ht="19" thickBot="1" x14ac:dyDescent="0.4">
      <c r="A3" s="52"/>
      <c r="B3" s="53" t="s">
        <v>73</v>
      </c>
      <c r="C3" s="54" t="s">
        <v>1221</v>
      </c>
      <c r="D3" s="52"/>
      <c r="E3" s="52"/>
      <c r="F3" s="52"/>
      <c r="G3" s="52"/>
    </row>
    <row r="4" spans="1:7" ht="15" thickBot="1" x14ac:dyDescent="0.4"/>
    <row r="5" spans="1:7" ht="19" thickBot="1" x14ac:dyDescent="0.4">
      <c r="A5" s="55"/>
      <c r="B5" s="109" t="s">
        <v>1222</v>
      </c>
      <c r="C5" s="55"/>
      <c r="E5" s="57"/>
      <c r="F5" s="57"/>
    </row>
    <row r="6" spans="1:7" ht="15" thickBot="1" x14ac:dyDescent="0.4">
      <c r="B6" s="110" t="s">
        <v>1223</v>
      </c>
    </row>
    <row r="7" spans="1:7" x14ac:dyDescent="0.35">
      <c r="B7" s="61"/>
    </row>
    <row r="8" spans="1:7" ht="37" x14ac:dyDescent="0.35">
      <c r="A8" s="62" t="s">
        <v>83</v>
      </c>
      <c r="B8" s="62" t="s">
        <v>1223</v>
      </c>
      <c r="C8" s="63"/>
      <c r="D8" s="63"/>
      <c r="E8" s="63"/>
      <c r="F8" s="63"/>
      <c r="G8" s="64"/>
    </row>
    <row r="9" spans="1:7" ht="15" customHeight="1" x14ac:dyDescent="0.35">
      <c r="A9" s="70"/>
      <c r="B9" s="71" t="s">
        <v>1013</v>
      </c>
      <c r="C9" s="70" t="s">
        <v>1224</v>
      </c>
      <c r="D9" s="70"/>
      <c r="E9" s="72"/>
      <c r="F9" s="70"/>
      <c r="G9" s="73"/>
    </row>
    <row r="10" spans="1:7" x14ac:dyDescent="0.35">
      <c r="A10" s="51" t="s">
        <v>1225</v>
      </c>
      <c r="B10" s="51" t="s">
        <v>1226</v>
      </c>
      <c r="C10" s="51" t="s">
        <v>1016</v>
      </c>
    </row>
    <row r="11" spans="1:7" outlineLevel="1" x14ac:dyDescent="0.35">
      <c r="A11" s="51" t="s">
        <v>1227</v>
      </c>
      <c r="B11" s="66" t="s">
        <v>602</v>
      </c>
    </row>
    <row r="12" spans="1:7" outlineLevel="1" x14ac:dyDescent="0.35">
      <c r="A12" s="51" t="s">
        <v>1228</v>
      </c>
      <c r="B12" s="66" t="s">
        <v>604</v>
      </c>
    </row>
    <row r="13" spans="1:7" outlineLevel="1" x14ac:dyDescent="0.35">
      <c r="A13" s="51" t="s">
        <v>1229</v>
      </c>
      <c r="B13" s="66"/>
    </row>
    <row r="14" spans="1:7" outlineLevel="1" x14ac:dyDescent="0.35">
      <c r="A14" s="51" t="s">
        <v>1230</v>
      </c>
      <c r="B14" s="66"/>
    </row>
    <row r="15" spans="1:7" outlineLevel="1" x14ac:dyDescent="0.35">
      <c r="A15" s="51" t="s">
        <v>1231</v>
      </c>
      <c r="B15" s="66"/>
    </row>
    <row r="16" spans="1:7" outlineLevel="1" x14ac:dyDescent="0.35">
      <c r="A16" s="51" t="s">
        <v>1232</v>
      </c>
      <c r="B16" s="66"/>
    </row>
    <row r="17" spans="1:7" ht="15" customHeight="1" x14ac:dyDescent="0.35">
      <c r="A17" s="70"/>
      <c r="B17" s="71" t="s">
        <v>1233</v>
      </c>
      <c r="C17" s="70" t="s">
        <v>1234</v>
      </c>
      <c r="D17" s="70"/>
      <c r="E17" s="72"/>
      <c r="F17" s="73"/>
      <c r="G17" s="73"/>
    </row>
    <row r="18" spans="1:7" x14ac:dyDescent="0.35">
      <c r="A18" s="51" t="s">
        <v>1235</v>
      </c>
      <c r="B18" s="51" t="s">
        <v>613</v>
      </c>
      <c r="C18" s="51" t="s">
        <v>1016</v>
      </c>
    </row>
    <row r="19" spans="1:7" outlineLevel="1" x14ac:dyDescent="0.35">
      <c r="A19" s="51" t="s">
        <v>1236</v>
      </c>
    </row>
    <row r="20" spans="1:7" outlineLevel="1" x14ac:dyDescent="0.35">
      <c r="A20" s="51" t="s">
        <v>1237</v>
      </c>
    </row>
    <row r="21" spans="1:7" outlineLevel="1" x14ac:dyDescent="0.35">
      <c r="A21" s="51" t="s">
        <v>1238</v>
      </c>
    </row>
    <row r="22" spans="1:7" outlineLevel="1" x14ac:dyDescent="0.35">
      <c r="A22" s="51" t="s">
        <v>1239</v>
      </c>
    </row>
    <row r="23" spans="1:7" outlineLevel="1" x14ac:dyDescent="0.35">
      <c r="A23" s="51" t="s">
        <v>1240</v>
      </c>
    </row>
    <row r="24" spans="1:7" outlineLevel="1" x14ac:dyDescent="0.35">
      <c r="A24" s="51" t="s">
        <v>1241</v>
      </c>
    </row>
    <row r="25" spans="1:7" ht="15" customHeight="1" x14ac:dyDescent="0.35">
      <c r="A25" s="70"/>
      <c r="B25" s="71" t="s">
        <v>1242</v>
      </c>
      <c r="C25" s="70" t="s">
        <v>1234</v>
      </c>
      <c r="D25" s="70"/>
      <c r="E25" s="72"/>
      <c r="F25" s="73"/>
      <c r="G25" s="73"/>
    </row>
    <row r="26" spans="1:7" x14ac:dyDescent="0.35">
      <c r="A26" s="51" t="s">
        <v>1243</v>
      </c>
      <c r="B26" s="101" t="s">
        <v>623</v>
      </c>
      <c r="C26" s="51">
        <f>SUM(C27:C54)</f>
        <v>0</v>
      </c>
      <c r="D26" s="101"/>
      <c r="F26" s="101"/>
      <c r="G26" s="51"/>
    </row>
    <row r="27" spans="1:7" x14ac:dyDescent="0.35">
      <c r="A27" s="51" t="s">
        <v>1244</v>
      </c>
      <c r="B27" s="51" t="s">
        <v>625</v>
      </c>
      <c r="C27" s="51" t="s">
        <v>1016</v>
      </c>
      <c r="D27" s="101"/>
      <c r="F27" s="101"/>
      <c r="G27" s="51"/>
    </row>
    <row r="28" spans="1:7" x14ac:dyDescent="0.35">
      <c r="A28" s="51" t="s">
        <v>1245</v>
      </c>
      <c r="B28" s="51" t="s">
        <v>627</v>
      </c>
      <c r="C28" s="51" t="s">
        <v>1016</v>
      </c>
      <c r="D28" s="101"/>
      <c r="F28" s="101"/>
      <c r="G28" s="51"/>
    </row>
    <row r="29" spans="1:7" x14ac:dyDescent="0.35">
      <c r="A29" s="51" t="s">
        <v>1246</v>
      </c>
      <c r="B29" s="51" t="s">
        <v>629</v>
      </c>
      <c r="C29" s="51" t="s">
        <v>1016</v>
      </c>
      <c r="D29" s="101"/>
      <c r="F29" s="101"/>
      <c r="G29" s="51"/>
    </row>
    <row r="30" spans="1:7" x14ac:dyDescent="0.35">
      <c r="A30" s="51" t="s">
        <v>1247</v>
      </c>
      <c r="B30" s="51" t="s">
        <v>631</v>
      </c>
      <c r="C30" s="51" t="s">
        <v>1016</v>
      </c>
      <c r="D30" s="101"/>
      <c r="F30" s="101"/>
      <c r="G30" s="51"/>
    </row>
    <row r="31" spans="1:7" x14ac:dyDescent="0.35">
      <c r="A31" s="51" t="s">
        <v>1248</v>
      </c>
      <c r="B31" s="51" t="s">
        <v>633</v>
      </c>
      <c r="C31" s="51" t="s">
        <v>1016</v>
      </c>
      <c r="D31" s="101"/>
      <c r="F31" s="101"/>
      <c r="G31" s="51"/>
    </row>
    <row r="32" spans="1:7" x14ac:dyDescent="0.35">
      <c r="A32" s="51" t="s">
        <v>1249</v>
      </c>
      <c r="B32" s="51" t="s">
        <v>635</v>
      </c>
      <c r="C32" s="51" t="s">
        <v>1016</v>
      </c>
      <c r="D32" s="101"/>
      <c r="F32" s="101"/>
      <c r="G32" s="51"/>
    </row>
    <row r="33" spans="1:7" x14ac:dyDescent="0.35">
      <c r="A33" s="51" t="s">
        <v>1250</v>
      </c>
      <c r="B33" s="51" t="s">
        <v>637</v>
      </c>
      <c r="C33" s="51" t="s">
        <v>1016</v>
      </c>
      <c r="D33" s="101"/>
      <c r="F33" s="101"/>
      <c r="G33" s="51"/>
    </row>
    <row r="34" spans="1:7" x14ac:dyDescent="0.35">
      <c r="A34" s="51" t="s">
        <v>1251</v>
      </c>
      <c r="B34" s="51" t="s">
        <v>639</v>
      </c>
      <c r="C34" s="51" t="s">
        <v>1016</v>
      </c>
      <c r="D34" s="101"/>
      <c r="F34" s="101"/>
      <c r="G34" s="51"/>
    </row>
    <row r="35" spans="1:7" x14ac:dyDescent="0.35">
      <c r="A35" s="51" t="s">
        <v>1252</v>
      </c>
      <c r="B35" s="51" t="s">
        <v>641</v>
      </c>
      <c r="C35" s="51" t="s">
        <v>1016</v>
      </c>
      <c r="D35" s="101"/>
      <c r="F35" s="101"/>
      <c r="G35" s="51"/>
    </row>
    <row r="36" spans="1:7" x14ac:dyDescent="0.35">
      <c r="A36" s="51" t="s">
        <v>1253</v>
      </c>
      <c r="B36" s="51" t="s">
        <v>643</v>
      </c>
      <c r="C36" s="51" t="s">
        <v>1016</v>
      </c>
      <c r="D36" s="101"/>
      <c r="F36" s="101"/>
      <c r="G36" s="51"/>
    </row>
    <row r="37" spans="1:7" x14ac:dyDescent="0.35">
      <c r="A37" s="51" t="s">
        <v>1254</v>
      </c>
      <c r="B37" s="51" t="s">
        <v>645</v>
      </c>
      <c r="C37" s="51" t="s">
        <v>1016</v>
      </c>
      <c r="D37" s="101"/>
      <c r="F37" s="101"/>
      <c r="G37" s="51"/>
    </row>
    <row r="38" spans="1:7" x14ac:dyDescent="0.35">
      <c r="A38" s="51" t="s">
        <v>1255</v>
      </c>
      <c r="B38" s="51" t="s">
        <v>647</v>
      </c>
      <c r="C38" s="51" t="s">
        <v>1016</v>
      </c>
      <c r="D38" s="101"/>
      <c r="F38" s="101"/>
      <c r="G38" s="51"/>
    </row>
    <row r="39" spans="1:7" x14ac:dyDescent="0.35">
      <c r="A39" s="51" t="s">
        <v>1256</v>
      </c>
      <c r="B39" s="51" t="s">
        <v>649</v>
      </c>
      <c r="C39" s="51" t="s">
        <v>1016</v>
      </c>
      <c r="D39" s="101"/>
      <c r="F39" s="101"/>
      <c r="G39" s="51"/>
    </row>
    <row r="40" spans="1:7" x14ac:dyDescent="0.35">
      <c r="A40" s="51" t="s">
        <v>1257</v>
      </c>
      <c r="B40" s="51" t="s">
        <v>651</v>
      </c>
      <c r="C40" s="51" t="s">
        <v>1016</v>
      </c>
      <c r="D40" s="101"/>
      <c r="F40" s="101"/>
      <c r="G40" s="51"/>
    </row>
    <row r="41" spans="1:7" x14ac:dyDescent="0.35">
      <c r="A41" s="51" t="s">
        <v>1258</v>
      </c>
      <c r="B41" s="51" t="s">
        <v>653</v>
      </c>
      <c r="C41" s="51" t="s">
        <v>1016</v>
      </c>
      <c r="D41" s="101"/>
      <c r="F41" s="101"/>
      <c r="G41" s="51"/>
    </row>
    <row r="42" spans="1:7" x14ac:dyDescent="0.35">
      <c r="A42" s="51" t="s">
        <v>1259</v>
      </c>
      <c r="B42" s="51" t="s">
        <v>655</v>
      </c>
      <c r="C42" s="51" t="s">
        <v>1016</v>
      </c>
      <c r="D42" s="101"/>
      <c r="F42" s="101"/>
      <c r="G42" s="51"/>
    </row>
    <row r="43" spans="1:7" x14ac:dyDescent="0.35">
      <c r="A43" s="51" t="s">
        <v>1260</v>
      </c>
      <c r="B43" s="51" t="s">
        <v>657</v>
      </c>
      <c r="C43" s="51" t="s">
        <v>1016</v>
      </c>
      <c r="D43" s="101"/>
      <c r="F43" s="101"/>
      <c r="G43" s="51"/>
    </row>
    <row r="44" spans="1:7" x14ac:dyDescent="0.35">
      <c r="A44" s="51" t="s">
        <v>1261</v>
      </c>
      <c r="B44" s="51" t="s">
        <v>659</v>
      </c>
      <c r="C44" s="51" t="s">
        <v>1016</v>
      </c>
      <c r="D44" s="101"/>
      <c r="F44" s="101"/>
      <c r="G44" s="51"/>
    </row>
    <row r="45" spans="1:7" x14ac:dyDescent="0.35">
      <c r="A45" s="51" t="s">
        <v>1262</v>
      </c>
      <c r="B45" s="51" t="s">
        <v>661</v>
      </c>
      <c r="C45" s="51" t="s">
        <v>1016</v>
      </c>
      <c r="D45" s="101"/>
      <c r="F45" s="101"/>
      <c r="G45" s="51"/>
    </row>
    <row r="46" spans="1:7" x14ac:dyDescent="0.35">
      <c r="A46" s="51" t="s">
        <v>1263</v>
      </c>
      <c r="B46" s="51" t="s">
        <v>663</v>
      </c>
      <c r="C46" s="51" t="s">
        <v>1016</v>
      </c>
      <c r="D46" s="101"/>
      <c r="F46" s="101"/>
      <c r="G46" s="51"/>
    </row>
    <row r="47" spans="1:7" x14ac:dyDescent="0.35">
      <c r="A47" s="51" t="s">
        <v>1264</v>
      </c>
      <c r="B47" s="51" t="s">
        <v>665</v>
      </c>
      <c r="C47" s="51" t="s">
        <v>1016</v>
      </c>
      <c r="D47" s="101"/>
      <c r="F47" s="101"/>
      <c r="G47" s="51"/>
    </row>
    <row r="48" spans="1:7" x14ac:dyDescent="0.35">
      <c r="A48" s="51" t="s">
        <v>1265</v>
      </c>
      <c r="B48" s="51" t="s">
        <v>667</v>
      </c>
      <c r="C48" s="51" t="s">
        <v>1016</v>
      </c>
      <c r="D48" s="101"/>
      <c r="F48" s="101"/>
      <c r="G48" s="51"/>
    </row>
    <row r="49" spans="1:7" x14ac:dyDescent="0.35">
      <c r="A49" s="51" t="s">
        <v>1266</v>
      </c>
      <c r="B49" s="51" t="s">
        <v>669</v>
      </c>
      <c r="C49" s="51" t="s">
        <v>1016</v>
      </c>
      <c r="D49" s="101"/>
      <c r="F49" s="101"/>
      <c r="G49" s="51"/>
    </row>
    <row r="50" spans="1:7" x14ac:dyDescent="0.35">
      <c r="A50" s="51" t="s">
        <v>1267</v>
      </c>
      <c r="B50" s="51" t="s">
        <v>671</v>
      </c>
      <c r="C50" s="51" t="s">
        <v>1016</v>
      </c>
      <c r="D50" s="101"/>
      <c r="F50" s="101"/>
      <c r="G50" s="51"/>
    </row>
    <row r="51" spans="1:7" x14ac:dyDescent="0.35">
      <c r="A51" s="51" t="s">
        <v>1268</v>
      </c>
      <c r="B51" s="51" t="s">
        <v>673</v>
      </c>
      <c r="C51" s="51" t="s">
        <v>1016</v>
      </c>
      <c r="D51" s="101"/>
      <c r="F51" s="101"/>
      <c r="G51" s="51"/>
    </row>
    <row r="52" spans="1:7" x14ac:dyDescent="0.35">
      <c r="A52" s="51" t="s">
        <v>1269</v>
      </c>
      <c r="B52" s="51" t="s">
        <v>675</v>
      </c>
      <c r="C52" s="51" t="s">
        <v>1016</v>
      </c>
      <c r="D52" s="101"/>
      <c r="F52" s="101"/>
      <c r="G52" s="51"/>
    </row>
    <row r="53" spans="1:7" x14ac:dyDescent="0.35">
      <c r="A53" s="51" t="s">
        <v>1270</v>
      </c>
      <c r="B53" s="51" t="s">
        <v>677</v>
      </c>
      <c r="C53" s="51" t="s">
        <v>1016</v>
      </c>
      <c r="D53" s="101"/>
      <c r="F53" s="101"/>
      <c r="G53" s="51"/>
    </row>
    <row r="54" spans="1:7" x14ac:dyDescent="0.35">
      <c r="A54" s="51" t="s">
        <v>1271</v>
      </c>
      <c r="B54" s="51" t="s">
        <v>679</v>
      </c>
      <c r="C54" s="51" t="s">
        <v>1016</v>
      </c>
      <c r="D54" s="101"/>
      <c r="F54" s="101"/>
      <c r="G54" s="51"/>
    </row>
    <row r="55" spans="1:7" x14ac:dyDescent="0.35">
      <c r="A55" s="51" t="s">
        <v>1272</v>
      </c>
      <c r="B55" s="101" t="s">
        <v>354</v>
      </c>
      <c r="C55" s="101">
        <f>SUM(C56:C58)</f>
        <v>0</v>
      </c>
      <c r="D55" s="101"/>
      <c r="F55" s="101"/>
      <c r="G55" s="51"/>
    </row>
    <row r="56" spans="1:7" x14ac:dyDescent="0.35">
      <c r="A56" s="51" t="s">
        <v>1273</v>
      </c>
      <c r="B56" s="51" t="s">
        <v>682</v>
      </c>
      <c r="C56" s="51" t="s">
        <v>1016</v>
      </c>
      <c r="D56" s="101"/>
      <c r="F56" s="101"/>
      <c r="G56" s="51"/>
    </row>
    <row r="57" spans="1:7" x14ac:dyDescent="0.35">
      <c r="A57" s="51" t="s">
        <v>1274</v>
      </c>
      <c r="B57" s="51" t="s">
        <v>684</v>
      </c>
      <c r="C57" s="51" t="s">
        <v>1016</v>
      </c>
      <c r="D57" s="101"/>
      <c r="F57" s="101"/>
      <c r="G57" s="51"/>
    </row>
    <row r="58" spans="1:7" x14ac:dyDescent="0.35">
      <c r="A58" s="51" t="s">
        <v>1275</v>
      </c>
      <c r="B58" s="51" t="s">
        <v>1</v>
      </c>
      <c r="C58" s="51" t="s">
        <v>1016</v>
      </c>
      <c r="D58" s="101"/>
      <c r="F58" s="101"/>
      <c r="G58" s="51"/>
    </row>
    <row r="59" spans="1:7" x14ac:dyDescent="0.35">
      <c r="A59" s="51" t="s">
        <v>1276</v>
      </c>
      <c r="B59" s="101" t="s">
        <v>157</v>
      </c>
      <c r="C59" s="101">
        <f>SUM(C60:C69)</f>
        <v>0</v>
      </c>
      <c r="D59" s="101"/>
      <c r="F59" s="101"/>
      <c r="G59" s="51"/>
    </row>
    <row r="60" spans="1:7" x14ac:dyDescent="0.35">
      <c r="A60" s="51" t="s">
        <v>1277</v>
      </c>
      <c r="B60" s="68" t="s">
        <v>356</v>
      </c>
      <c r="C60" s="51" t="s">
        <v>1016</v>
      </c>
      <c r="D60" s="101"/>
      <c r="F60" s="101"/>
      <c r="G60" s="51"/>
    </row>
    <row r="61" spans="1:7" x14ac:dyDescent="0.35">
      <c r="A61" s="51" t="s">
        <v>1278</v>
      </c>
      <c r="B61" s="68" t="s">
        <v>358</v>
      </c>
      <c r="C61" s="51" t="s">
        <v>1016</v>
      </c>
      <c r="D61" s="101"/>
      <c r="F61" s="101"/>
      <c r="G61" s="51"/>
    </row>
    <row r="62" spans="1:7" x14ac:dyDescent="0.35">
      <c r="A62" s="51" t="s">
        <v>1279</v>
      </c>
      <c r="B62" s="68" t="s">
        <v>360</v>
      </c>
      <c r="C62" s="51" t="s">
        <v>1016</v>
      </c>
      <c r="D62" s="101"/>
      <c r="F62" s="101"/>
      <c r="G62" s="51"/>
    </row>
    <row r="63" spans="1:7" x14ac:dyDescent="0.35">
      <c r="A63" s="51" t="s">
        <v>1280</v>
      </c>
      <c r="B63" s="68" t="s">
        <v>362</v>
      </c>
      <c r="C63" s="51" t="s">
        <v>1016</v>
      </c>
      <c r="D63" s="101"/>
      <c r="F63" s="101"/>
      <c r="G63" s="51"/>
    </row>
    <row r="64" spans="1:7" x14ac:dyDescent="0.35">
      <c r="A64" s="51" t="s">
        <v>1281</v>
      </c>
      <c r="B64" s="68" t="s">
        <v>364</v>
      </c>
      <c r="C64" s="51" t="s">
        <v>1016</v>
      </c>
      <c r="D64" s="101"/>
      <c r="F64" s="101"/>
      <c r="G64" s="51"/>
    </row>
    <row r="65" spans="1:7" x14ac:dyDescent="0.35">
      <c r="A65" s="51" t="s">
        <v>1282</v>
      </c>
      <c r="B65" s="68" t="s">
        <v>366</v>
      </c>
      <c r="C65" s="51" t="s">
        <v>1016</v>
      </c>
      <c r="D65" s="101"/>
      <c r="F65" s="101"/>
      <c r="G65" s="51"/>
    </row>
    <row r="66" spans="1:7" x14ac:dyDescent="0.35">
      <c r="A66" s="51" t="s">
        <v>1283</v>
      </c>
      <c r="B66" s="68" t="s">
        <v>368</v>
      </c>
      <c r="C66" s="51" t="s">
        <v>1016</v>
      </c>
      <c r="D66" s="101"/>
      <c r="F66" s="101"/>
      <c r="G66" s="51"/>
    </row>
    <row r="67" spans="1:7" x14ac:dyDescent="0.35">
      <c r="A67" s="51" t="s">
        <v>1284</v>
      </c>
      <c r="B67" s="68" t="s">
        <v>370</v>
      </c>
      <c r="C67" s="51" t="s">
        <v>1016</v>
      </c>
      <c r="D67" s="101"/>
      <c r="F67" s="101"/>
      <c r="G67" s="51"/>
    </row>
    <row r="68" spans="1:7" x14ac:dyDescent="0.35">
      <c r="A68" s="51" t="s">
        <v>1285</v>
      </c>
      <c r="B68" s="68" t="s">
        <v>372</v>
      </c>
      <c r="C68" s="51" t="s">
        <v>1016</v>
      </c>
      <c r="D68" s="101"/>
      <c r="F68" s="101"/>
      <c r="G68" s="51"/>
    </row>
    <row r="69" spans="1:7" x14ac:dyDescent="0.35">
      <c r="A69" s="51" t="s">
        <v>1286</v>
      </c>
      <c r="B69" s="68" t="s">
        <v>157</v>
      </c>
      <c r="C69" s="51" t="s">
        <v>1016</v>
      </c>
      <c r="D69" s="101"/>
      <c r="F69" s="101"/>
      <c r="G69" s="51"/>
    </row>
    <row r="70" spans="1:7" outlineLevel="1" x14ac:dyDescent="0.35">
      <c r="A70" s="51" t="s">
        <v>1287</v>
      </c>
      <c r="B70" s="80" t="s">
        <v>161</v>
      </c>
      <c r="G70" s="51"/>
    </row>
    <row r="71" spans="1:7" outlineLevel="1" x14ac:dyDescent="0.35">
      <c r="A71" s="51" t="s">
        <v>1288</v>
      </c>
      <c r="B71" s="80" t="s">
        <v>161</v>
      </c>
      <c r="G71" s="51"/>
    </row>
    <row r="72" spans="1:7" outlineLevel="1" x14ac:dyDescent="0.35">
      <c r="A72" s="51" t="s">
        <v>1289</v>
      </c>
      <c r="B72" s="80" t="s">
        <v>161</v>
      </c>
      <c r="G72" s="51"/>
    </row>
    <row r="73" spans="1:7" outlineLevel="1" x14ac:dyDescent="0.35">
      <c r="A73" s="51" t="s">
        <v>1290</v>
      </c>
      <c r="B73" s="80" t="s">
        <v>161</v>
      </c>
      <c r="G73" s="51"/>
    </row>
    <row r="74" spans="1:7" outlineLevel="1" x14ac:dyDescent="0.35">
      <c r="A74" s="51" t="s">
        <v>1291</v>
      </c>
      <c r="B74" s="80" t="s">
        <v>161</v>
      </c>
      <c r="G74" s="51"/>
    </row>
    <row r="75" spans="1:7" outlineLevel="1" x14ac:dyDescent="0.35">
      <c r="A75" s="51" t="s">
        <v>1292</v>
      </c>
      <c r="B75" s="80" t="s">
        <v>161</v>
      </c>
      <c r="G75" s="51"/>
    </row>
    <row r="76" spans="1:7" outlineLevel="1" x14ac:dyDescent="0.35">
      <c r="A76" s="51" t="s">
        <v>1293</v>
      </c>
      <c r="B76" s="80" t="s">
        <v>161</v>
      </c>
      <c r="G76" s="51"/>
    </row>
    <row r="77" spans="1:7" outlineLevel="1" x14ac:dyDescent="0.35">
      <c r="A77" s="51" t="s">
        <v>1294</v>
      </c>
      <c r="B77" s="80" t="s">
        <v>161</v>
      </c>
      <c r="G77" s="51"/>
    </row>
    <row r="78" spans="1:7" outlineLevel="1" x14ac:dyDescent="0.35">
      <c r="A78" s="51" t="s">
        <v>1295</v>
      </c>
      <c r="B78" s="80" t="s">
        <v>161</v>
      </c>
      <c r="G78" s="51"/>
    </row>
    <row r="79" spans="1:7" outlineLevel="1" x14ac:dyDescent="0.35">
      <c r="A79" s="51" t="s">
        <v>1296</v>
      </c>
      <c r="B79" s="80" t="s">
        <v>161</v>
      </c>
      <c r="G79" s="51"/>
    </row>
    <row r="80" spans="1:7" ht="15" customHeight="1" x14ac:dyDescent="0.35">
      <c r="A80" s="70"/>
      <c r="B80" s="71" t="s">
        <v>1297</v>
      </c>
      <c r="C80" s="70" t="s">
        <v>1234</v>
      </c>
      <c r="D80" s="70"/>
      <c r="E80" s="72"/>
      <c r="F80" s="73"/>
      <c r="G80" s="73"/>
    </row>
    <row r="81" spans="1:7" x14ac:dyDescent="0.35">
      <c r="A81" s="51" t="s">
        <v>1298</v>
      </c>
      <c r="B81" s="51" t="s">
        <v>752</v>
      </c>
      <c r="C81" s="51" t="s">
        <v>1016</v>
      </c>
      <c r="E81" s="49"/>
    </row>
    <row r="82" spans="1:7" x14ac:dyDescent="0.35">
      <c r="A82" s="51" t="s">
        <v>1299</v>
      </c>
      <c r="B82" s="51" t="s">
        <v>754</v>
      </c>
      <c r="C82" s="51" t="s">
        <v>1016</v>
      </c>
      <c r="E82" s="49"/>
    </row>
    <row r="83" spans="1:7" x14ac:dyDescent="0.35">
      <c r="A83" s="51" t="s">
        <v>1300</v>
      </c>
      <c r="B83" s="51" t="s">
        <v>157</v>
      </c>
      <c r="C83" s="51" t="s">
        <v>1016</v>
      </c>
      <c r="E83" s="49"/>
    </row>
    <row r="84" spans="1:7" outlineLevel="1" x14ac:dyDescent="0.35">
      <c r="A84" s="51" t="s">
        <v>1301</v>
      </c>
      <c r="E84" s="49"/>
    </row>
    <row r="85" spans="1:7" outlineLevel="1" x14ac:dyDescent="0.35">
      <c r="A85" s="51" t="s">
        <v>1302</v>
      </c>
      <c r="E85" s="49"/>
    </row>
    <row r="86" spans="1:7" outlineLevel="1" x14ac:dyDescent="0.35">
      <c r="A86" s="51" t="s">
        <v>1303</v>
      </c>
      <c r="E86" s="49"/>
    </row>
    <row r="87" spans="1:7" outlineLevel="1" x14ac:dyDescent="0.35">
      <c r="A87" s="51" t="s">
        <v>1304</v>
      </c>
      <c r="E87" s="49"/>
    </row>
    <row r="88" spans="1:7" outlineLevel="1" x14ac:dyDescent="0.35">
      <c r="A88" s="51" t="s">
        <v>1305</v>
      </c>
      <c r="E88" s="49"/>
    </row>
    <row r="89" spans="1:7" outlineLevel="1" x14ac:dyDescent="0.35">
      <c r="A89" s="51" t="s">
        <v>1306</v>
      </c>
      <c r="E89" s="49"/>
    </row>
    <row r="90" spans="1:7" ht="15" customHeight="1" x14ac:dyDescent="0.35">
      <c r="A90" s="70"/>
      <c r="B90" s="71" t="s">
        <v>1307</v>
      </c>
      <c r="C90" s="70" t="s">
        <v>1234</v>
      </c>
      <c r="D90" s="70"/>
      <c r="E90" s="72"/>
      <c r="F90" s="73"/>
      <c r="G90" s="73"/>
    </row>
    <row r="91" spans="1:7" x14ac:dyDescent="0.35">
      <c r="A91" s="51" t="s">
        <v>1308</v>
      </c>
      <c r="B91" s="51" t="s">
        <v>764</v>
      </c>
      <c r="C91" s="51" t="s">
        <v>1016</v>
      </c>
      <c r="E91" s="49"/>
    </row>
    <row r="92" spans="1:7" x14ac:dyDescent="0.35">
      <c r="A92" s="51" t="s">
        <v>1309</v>
      </c>
      <c r="B92" s="51" t="s">
        <v>766</v>
      </c>
      <c r="C92" s="51" t="s">
        <v>1016</v>
      </c>
      <c r="E92" s="49"/>
    </row>
    <row r="93" spans="1:7" x14ac:dyDescent="0.35">
      <c r="A93" s="51" t="s">
        <v>1310</v>
      </c>
      <c r="B93" s="51" t="s">
        <v>157</v>
      </c>
      <c r="C93" s="51" t="s">
        <v>1016</v>
      </c>
      <c r="E93" s="49"/>
    </row>
    <row r="94" spans="1:7" outlineLevel="1" x14ac:dyDescent="0.35">
      <c r="A94" s="51" t="s">
        <v>1311</v>
      </c>
      <c r="C94" s="51" t="s">
        <v>1016</v>
      </c>
      <c r="E94" s="49"/>
    </row>
    <row r="95" spans="1:7" outlineLevel="1" x14ac:dyDescent="0.35">
      <c r="A95" s="51" t="s">
        <v>1312</v>
      </c>
      <c r="E95" s="49"/>
    </row>
    <row r="96" spans="1:7" outlineLevel="1" x14ac:dyDescent="0.35">
      <c r="A96" s="51" t="s">
        <v>1313</v>
      </c>
      <c r="E96" s="49"/>
    </row>
    <row r="97" spans="1:7" outlineLevel="1" x14ac:dyDescent="0.35">
      <c r="A97" s="51" t="s">
        <v>1314</v>
      </c>
      <c r="E97" s="49"/>
    </row>
    <row r="98" spans="1:7" outlineLevel="1" x14ac:dyDescent="0.35">
      <c r="A98" s="51" t="s">
        <v>1315</v>
      </c>
      <c r="E98" s="49"/>
    </row>
    <row r="99" spans="1:7" outlineLevel="1" x14ac:dyDescent="0.35">
      <c r="A99" s="51" t="s">
        <v>1316</v>
      </c>
      <c r="E99" s="49"/>
    </row>
    <row r="100" spans="1:7" ht="15" customHeight="1" x14ac:dyDescent="0.35">
      <c r="A100" s="70"/>
      <c r="B100" s="71" t="s">
        <v>1317</v>
      </c>
      <c r="C100" s="70" t="s">
        <v>1234</v>
      </c>
      <c r="D100" s="70"/>
      <c r="E100" s="72"/>
      <c r="F100" s="73"/>
      <c r="G100" s="73"/>
    </row>
    <row r="101" spans="1:7" x14ac:dyDescent="0.35">
      <c r="A101" s="51" t="s">
        <v>1318</v>
      </c>
      <c r="B101" s="47" t="s">
        <v>776</v>
      </c>
      <c r="C101" s="51" t="s">
        <v>1016</v>
      </c>
      <c r="E101" s="49"/>
    </row>
    <row r="102" spans="1:7" x14ac:dyDescent="0.35">
      <c r="A102" s="51" t="s">
        <v>1319</v>
      </c>
      <c r="B102" s="47" t="s">
        <v>778</v>
      </c>
      <c r="C102" s="51" t="s">
        <v>1016</v>
      </c>
      <c r="E102" s="49"/>
    </row>
    <row r="103" spans="1:7" x14ac:dyDescent="0.35">
      <c r="A103" s="51" t="s">
        <v>1320</v>
      </c>
      <c r="B103" s="47" t="s">
        <v>780</v>
      </c>
      <c r="C103" s="51" t="s">
        <v>1016</v>
      </c>
    </row>
    <row r="104" spans="1:7" x14ac:dyDescent="0.35">
      <c r="A104" s="51" t="s">
        <v>1321</v>
      </c>
      <c r="B104" s="47" t="s">
        <v>782</v>
      </c>
      <c r="C104" s="51" t="s">
        <v>1016</v>
      </c>
    </row>
    <row r="105" spans="1:7" x14ac:dyDescent="0.35">
      <c r="A105" s="51" t="s">
        <v>1322</v>
      </c>
      <c r="B105" s="47" t="s">
        <v>784</v>
      </c>
      <c r="C105" s="51" t="s">
        <v>1016</v>
      </c>
    </row>
    <row r="106" spans="1:7" outlineLevel="1" x14ac:dyDescent="0.35">
      <c r="A106" s="51" t="s">
        <v>1323</v>
      </c>
      <c r="B106" s="47"/>
    </row>
    <row r="107" spans="1:7" outlineLevel="1" x14ac:dyDescent="0.35">
      <c r="A107" s="51" t="s">
        <v>1324</v>
      </c>
      <c r="B107" s="47"/>
    </row>
    <row r="108" spans="1:7" outlineLevel="1" x14ac:dyDescent="0.35">
      <c r="A108" s="51" t="s">
        <v>1325</v>
      </c>
      <c r="B108" s="47"/>
    </row>
    <row r="109" spans="1:7" outlineLevel="1" x14ac:dyDescent="0.35">
      <c r="A109" s="51" t="s">
        <v>1326</v>
      </c>
      <c r="B109" s="47"/>
    </row>
    <row r="110" spans="1:7" ht="15" customHeight="1" x14ac:dyDescent="0.35">
      <c r="A110" s="70"/>
      <c r="B110" s="71" t="s">
        <v>1327</v>
      </c>
      <c r="C110" s="70" t="s">
        <v>1234</v>
      </c>
      <c r="D110" s="70"/>
      <c r="E110" s="72"/>
      <c r="F110" s="73"/>
      <c r="G110" s="73"/>
    </row>
    <row r="111" spans="1:7" x14ac:dyDescent="0.35">
      <c r="A111" s="51" t="s">
        <v>1328</v>
      </c>
      <c r="B111" s="51" t="s">
        <v>791</v>
      </c>
      <c r="C111" s="51" t="s">
        <v>1016</v>
      </c>
      <c r="E111" s="49"/>
    </row>
    <row r="112" spans="1:7" outlineLevel="1" x14ac:dyDescent="0.35">
      <c r="A112" s="51" t="s">
        <v>1329</v>
      </c>
      <c r="E112" s="49"/>
    </row>
    <row r="113" spans="1:7" outlineLevel="1" x14ac:dyDescent="0.35">
      <c r="A113" s="51" t="s">
        <v>1330</v>
      </c>
      <c r="E113" s="49"/>
    </row>
    <row r="114" spans="1:7" outlineLevel="1" x14ac:dyDescent="0.35">
      <c r="A114" s="51" t="s">
        <v>1331</v>
      </c>
      <c r="E114" s="49"/>
    </row>
    <row r="115" spans="1:7" outlineLevel="1" x14ac:dyDescent="0.35">
      <c r="A115" s="51" t="s">
        <v>1332</v>
      </c>
      <c r="E115" s="49"/>
    </row>
    <row r="116" spans="1:7" ht="15" customHeight="1" x14ac:dyDescent="0.35">
      <c r="A116" s="70"/>
      <c r="B116" s="71" t="s">
        <v>1333</v>
      </c>
      <c r="C116" s="70" t="s">
        <v>797</v>
      </c>
      <c r="D116" s="70" t="s">
        <v>798</v>
      </c>
      <c r="E116" s="72"/>
      <c r="F116" s="70" t="s">
        <v>1234</v>
      </c>
      <c r="G116" s="70" t="s">
        <v>799</v>
      </c>
    </row>
    <row r="117" spans="1:7" x14ac:dyDescent="0.35">
      <c r="A117" s="51" t="s">
        <v>1334</v>
      </c>
      <c r="B117" s="68" t="s">
        <v>801</v>
      </c>
      <c r="C117" s="51" t="s">
        <v>1016</v>
      </c>
      <c r="D117" s="65"/>
      <c r="E117" s="65"/>
      <c r="F117" s="84"/>
      <c r="G117" s="84"/>
    </row>
    <row r="118" spans="1:7" x14ac:dyDescent="0.35">
      <c r="A118" s="65"/>
      <c r="B118" s="105"/>
      <c r="C118" s="65"/>
      <c r="D118" s="65"/>
      <c r="E118" s="65"/>
      <c r="F118" s="84"/>
      <c r="G118" s="84"/>
    </row>
    <row r="119" spans="1:7" x14ac:dyDescent="0.35">
      <c r="B119" s="68" t="s">
        <v>802</v>
      </c>
      <c r="C119" s="65"/>
      <c r="D119" s="65"/>
      <c r="E119" s="65"/>
      <c r="F119" s="84"/>
      <c r="G119" s="84"/>
    </row>
    <row r="120" spans="1:7" x14ac:dyDescent="0.35">
      <c r="A120" s="51" t="s">
        <v>1335</v>
      </c>
      <c r="B120" s="68" t="s">
        <v>1041</v>
      </c>
      <c r="C120" s="51" t="s">
        <v>1016</v>
      </c>
      <c r="D120" s="51" t="s">
        <v>1016</v>
      </c>
      <c r="E120" s="65"/>
      <c r="F120" s="77" t="str">
        <f t="shared" ref="F120:F143" si="0">IF($C$144=0,"",IF(C120="[for completion]","",C120/$C$144))</f>
        <v/>
      </c>
      <c r="G120" s="77" t="str">
        <f t="shared" ref="G120:G143" si="1">IF($D$144=0,"",IF(D120="[for completion]","",D120/$D$144))</f>
        <v/>
      </c>
    </row>
    <row r="121" spans="1:7" x14ac:dyDescent="0.35">
      <c r="A121" s="51" t="s">
        <v>1336</v>
      </c>
      <c r="B121" s="68" t="s">
        <v>1041</v>
      </c>
      <c r="C121" s="51" t="s">
        <v>1016</v>
      </c>
      <c r="D121" s="51" t="s">
        <v>1016</v>
      </c>
      <c r="E121" s="65"/>
      <c r="F121" s="77" t="str">
        <f t="shared" si="0"/>
        <v/>
      </c>
      <c r="G121" s="77" t="str">
        <f t="shared" si="1"/>
        <v/>
      </c>
    </row>
    <row r="122" spans="1:7" x14ac:dyDescent="0.35">
      <c r="A122" s="51" t="s">
        <v>1337</v>
      </c>
      <c r="B122" s="68" t="s">
        <v>1041</v>
      </c>
      <c r="C122" s="51" t="s">
        <v>1016</v>
      </c>
      <c r="D122" s="51" t="s">
        <v>1016</v>
      </c>
      <c r="E122" s="65"/>
      <c r="F122" s="77" t="str">
        <f t="shared" si="0"/>
        <v/>
      </c>
      <c r="G122" s="77" t="str">
        <f t="shared" si="1"/>
        <v/>
      </c>
    </row>
    <row r="123" spans="1:7" x14ac:dyDescent="0.35">
      <c r="A123" s="51" t="s">
        <v>1338</v>
      </c>
      <c r="B123" s="68" t="s">
        <v>1041</v>
      </c>
      <c r="C123" s="51" t="s">
        <v>1016</v>
      </c>
      <c r="D123" s="51" t="s">
        <v>1016</v>
      </c>
      <c r="E123" s="65"/>
      <c r="F123" s="77" t="str">
        <f t="shared" si="0"/>
        <v/>
      </c>
      <c r="G123" s="77" t="str">
        <f t="shared" si="1"/>
        <v/>
      </c>
    </row>
    <row r="124" spans="1:7" x14ac:dyDescent="0.35">
      <c r="A124" s="51" t="s">
        <v>1339</v>
      </c>
      <c r="B124" s="68" t="s">
        <v>1041</v>
      </c>
      <c r="C124" s="51" t="s">
        <v>1016</v>
      </c>
      <c r="D124" s="51" t="s">
        <v>1016</v>
      </c>
      <c r="E124" s="65"/>
      <c r="F124" s="77" t="str">
        <f t="shared" si="0"/>
        <v/>
      </c>
      <c r="G124" s="77" t="str">
        <f t="shared" si="1"/>
        <v/>
      </c>
    </row>
    <row r="125" spans="1:7" x14ac:dyDescent="0.35">
      <c r="A125" s="51" t="s">
        <v>1340</v>
      </c>
      <c r="B125" s="68" t="s">
        <v>1041</v>
      </c>
      <c r="C125" s="51" t="s">
        <v>1016</v>
      </c>
      <c r="D125" s="51" t="s">
        <v>1016</v>
      </c>
      <c r="E125" s="65"/>
      <c r="F125" s="77" t="str">
        <f t="shared" si="0"/>
        <v/>
      </c>
      <c r="G125" s="77" t="str">
        <f t="shared" si="1"/>
        <v/>
      </c>
    </row>
    <row r="126" spans="1:7" x14ac:dyDescent="0.35">
      <c r="A126" s="51" t="s">
        <v>1341</v>
      </c>
      <c r="B126" s="68" t="s">
        <v>1041</v>
      </c>
      <c r="C126" s="51" t="s">
        <v>1016</v>
      </c>
      <c r="D126" s="51" t="s">
        <v>1016</v>
      </c>
      <c r="E126" s="65"/>
      <c r="F126" s="77" t="str">
        <f t="shared" si="0"/>
        <v/>
      </c>
      <c r="G126" s="77" t="str">
        <f t="shared" si="1"/>
        <v/>
      </c>
    </row>
    <row r="127" spans="1:7" x14ac:dyDescent="0.35">
      <c r="A127" s="51" t="s">
        <v>1342</v>
      </c>
      <c r="B127" s="68" t="s">
        <v>1041</v>
      </c>
      <c r="C127" s="51" t="s">
        <v>1016</v>
      </c>
      <c r="D127" s="51" t="s">
        <v>1016</v>
      </c>
      <c r="E127" s="65"/>
      <c r="F127" s="77" t="str">
        <f t="shared" si="0"/>
        <v/>
      </c>
      <c r="G127" s="77" t="str">
        <f t="shared" si="1"/>
        <v/>
      </c>
    </row>
    <row r="128" spans="1:7" x14ac:dyDescent="0.35">
      <c r="A128" s="51" t="s">
        <v>1343</v>
      </c>
      <c r="B128" s="68" t="s">
        <v>1041</v>
      </c>
      <c r="C128" s="51" t="s">
        <v>1016</v>
      </c>
      <c r="D128" s="51" t="s">
        <v>1016</v>
      </c>
      <c r="E128" s="65"/>
      <c r="F128" s="77" t="str">
        <f t="shared" si="0"/>
        <v/>
      </c>
      <c r="G128" s="77" t="str">
        <f t="shared" si="1"/>
        <v/>
      </c>
    </row>
    <row r="129" spans="1:7" x14ac:dyDescent="0.35">
      <c r="A129" s="51" t="s">
        <v>1344</v>
      </c>
      <c r="B129" s="68" t="s">
        <v>1041</v>
      </c>
      <c r="C129" s="51" t="s">
        <v>1016</v>
      </c>
      <c r="D129" s="51" t="s">
        <v>1016</v>
      </c>
      <c r="E129" s="68"/>
      <c r="F129" s="77" t="str">
        <f t="shared" si="0"/>
        <v/>
      </c>
      <c r="G129" s="77" t="str">
        <f t="shared" si="1"/>
        <v/>
      </c>
    </row>
    <row r="130" spans="1:7" x14ac:dyDescent="0.35">
      <c r="A130" s="51" t="s">
        <v>1345</v>
      </c>
      <c r="B130" s="68" t="s">
        <v>1041</v>
      </c>
      <c r="C130" s="51" t="s">
        <v>1016</v>
      </c>
      <c r="D130" s="51" t="s">
        <v>1016</v>
      </c>
      <c r="E130" s="68"/>
      <c r="F130" s="77" t="str">
        <f t="shared" si="0"/>
        <v/>
      </c>
      <c r="G130" s="77" t="str">
        <f t="shared" si="1"/>
        <v/>
      </c>
    </row>
    <row r="131" spans="1:7" x14ac:dyDescent="0.35">
      <c r="A131" s="51" t="s">
        <v>1346</v>
      </c>
      <c r="B131" s="68" t="s">
        <v>1041</v>
      </c>
      <c r="C131" s="51" t="s">
        <v>1016</v>
      </c>
      <c r="D131" s="51" t="s">
        <v>1016</v>
      </c>
      <c r="E131" s="68"/>
      <c r="F131" s="77" t="str">
        <f t="shared" si="0"/>
        <v/>
      </c>
      <c r="G131" s="77" t="str">
        <f t="shared" si="1"/>
        <v/>
      </c>
    </row>
    <row r="132" spans="1:7" x14ac:dyDescent="0.35">
      <c r="A132" s="51" t="s">
        <v>1347</v>
      </c>
      <c r="B132" s="68" t="s">
        <v>1041</v>
      </c>
      <c r="C132" s="51" t="s">
        <v>1016</v>
      </c>
      <c r="D132" s="51" t="s">
        <v>1016</v>
      </c>
      <c r="E132" s="68"/>
      <c r="F132" s="77" t="str">
        <f t="shared" si="0"/>
        <v/>
      </c>
      <c r="G132" s="77" t="str">
        <f t="shared" si="1"/>
        <v/>
      </c>
    </row>
    <row r="133" spans="1:7" x14ac:dyDescent="0.35">
      <c r="A133" s="51" t="s">
        <v>1348</v>
      </c>
      <c r="B133" s="68" t="s">
        <v>1041</v>
      </c>
      <c r="C133" s="51" t="s">
        <v>1016</v>
      </c>
      <c r="D133" s="51" t="s">
        <v>1016</v>
      </c>
      <c r="E133" s="68"/>
      <c r="F133" s="77" t="str">
        <f t="shared" si="0"/>
        <v/>
      </c>
      <c r="G133" s="77" t="str">
        <f t="shared" si="1"/>
        <v/>
      </c>
    </row>
    <row r="134" spans="1:7" x14ac:dyDescent="0.35">
      <c r="A134" s="51" t="s">
        <v>1349</v>
      </c>
      <c r="B134" s="68" t="s">
        <v>1041</v>
      </c>
      <c r="C134" s="51" t="s">
        <v>1016</v>
      </c>
      <c r="D134" s="51" t="s">
        <v>1016</v>
      </c>
      <c r="E134" s="68"/>
      <c r="F134" s="77" t="str">
        <f t="shared" si="0"/>
        <v/>
      </c>
      <c r="G134" s="77" t="str">
        <f t="shared" si="1"/>
        <v/>
      </c>
    </row>
    <row r="135" spans="1:7" x14ac:dyDescent="0.35">
      <c r="A135" s="51" t="s">
        <v>1350</v>
      </c>
      <c r="B135" s="68" t="s">
        <v>1041</v>
      </c>
      <c r="C135" s="51" t="s">
        <v>1016</v>
      </c>
      <c r="D135" s="51" t="s">
        <v>1016</v>
      </c>
      <c r="F135" s="77" t="str">
        <f t="shared" si="0"/>
        <v/>
      </c>
      <c r="G135" s="77" t="str">
        <f t="shared" si="1"/>
        <v/>
      </c>
    </row>
    <row r="136" spans="1:7" x14ac:dyDescent="0.35">
      <c r="A136" s="51" t="s">
        <v>1351</v>
      </c>
      <c r="B136" s="68" t="s">
        <v>1041</v>
      </c>
      <c r="C136" s="51" t="s">
        <v>1016</v>
      </c>
      <c r="D136" s="51" t="s">
        <v>1016</v>
      </c>
      <c r="E136" s="88"/>
      <c r="F136" s="77" t="str">
        <f t="shared" si="0"/>
        <v/>
      </c>
      <c r="G136" s="77" t="str">
        <f t="shared" si="1"/>
        <v/>
      </c>
    </row>
    <row r="137" spans="1:7" x14ac:dyDescent="0.35">
      <c r="A137" s="51" t="s">
        <v>1352</v>
      </c>
      <c r="B137" s="68" t="s">
        <v>1041</v>
      </c>
      <c r="C137" s="51" t="s">
        <v>1016</v>
      </c>
      <c r="D137" s="51" t="s">
        <v>1016</v>
      </c>
      <c r="E137" s="88"/>
      <c r="F137" s="77" t="str">
        <f t="shared" si="0"/>
        <v/>
      </c>
      <c r="G137" s="77" t="str">
        <f t="shared" si="1"/>
        <v/>
      </c>
    </row>
    <row r="138" spans="1:7" x14ac:dyDescent="0.35">
      <c r="A138" s="51" t="s">
        <v>1353</v>
      </c>
      <c r="B138" s="68" t="s">
        <v>1041</v>
      </c>
      <c r="C138" s="51" t="s">
        <v>1016</v>
      </c>
      <c r="D138" s="51" t="s">
        <v>1016</v>
      </c>
      <c r="E138" s="88"/>
      <c r="F138" s="77" t="str">
        <f t="shared" si="0"/>
        <v/>
      </c>
      <c r="G138" s="77" t="str">
        <f t="shared" si="1"/>
        <v/>
      </c>
    </row>
    <row r="139" spans="1:7" x14ac:dyDescent="0.35">
      <c r="A139" s="51" t="s">
        <v>1354</v>
      </c>
      <c r="B139" s="68" t="s">
        <v>1041</v>
      </c>
      <c r="C139" s="51" t="s">
        <v>1016</v>
      </c>
      <c r="D139" s="51" t="s">
        <v>1016</v>
      </c>
      <c r="E139" s="88"/>
      <c r="F139" s="77" t="str">
        <f t="shared" si="0"/>
        <v/>
      </c>
      <c r="G139" s="77" t="str">
        <f t="shared" si="1"/>
        <v/>
      </c>
    </row>
    <row r="140" spans="1:7" x14ac:dyDescent="0.35">
      <c r="A140" s="51" t="s">
        <v>1355</v>
      </c>
      <c r="B140" s="68" t="s">
        <v>1041</v>
      </c>
      <c r="C140" s="51" t="s">
        <v>1016</v>
      </c>
      <c r="D140" s="51" t="s">
        <v>1016</v>
      </c>
      <c r="E140" s="88"/>
      <c r="F140" s="77" t="str">
        <f t="shared" si="0"/>
        <v/>
      </c>
      <c r="G140" s="77" t="str">
        <f t="shared" si="1"/>
        <v/>
      </c>
    </row>
    <row r="141" spans="1:7" x14ac:dyDescent="0.35">
      <c r="A141" s="51" t="s">
        <v>1356</v>
      </c>
      <c r="B141" s="68" t="s">
        <v>1041</v>
      </c>
      <c r="C141" s="51" t="s">
        <v>1016</v>
      </c>
      <c r="D141" s="51" t="s">
        <v>1016</v>
      </c>
      <c r="E141" s="88"/>
      <c r="F141" s="77" t="str">
        <f t="shared" si="0"/>
        <v/>
      </c>
      <c r="G141" s="77" t="str">
        <f t="shared" si="1"/>
        <v/>
      </c>
    </row>
    <row r="142" spans="1:7" x14ac:dyDescent="0.35">
      <c r="A142" s="51" t="s">
        <v>1357</v>
      </c>
      <c r="B142" s="68" t="s">
        <v>1041</v>
      </c>
      <c r="C142" s="51" t="s">
        <v>1016</v>
      </c>
      <c r="D142" s="51" t="s">
        <v>1016</v>
      </c>
      <c r="E142" s="88"/>
      <c r="F142" s="77" t="str">
        <f t="shared" si="0"/>
        <v/>
      </c>
      <c r="G142" s="77" t="str">
        <f t="shared" si="1"/>
        <v/>
      </c>
    </row>
    <row r="143" spans="1:7" x14ac:dyDescent="0.35">
      <c r="A143" s="51" t="s">
        <v>1358</v>
      </c>
      <c r="B143" s="68" t="s">
        <v>1041</v>
      </c>
      <c r="C143" s="51" t="s">
        <v>1016</v>
      </c>
      <c r="D143" s="51" t="s">
        <v>1016</v>
      </c>
      <c r="E143" s="88"/>
      <c r="F143" s="77" t="str">
        <f t="shared" si="0"/>
        <v/>
      </c>
      <c r="G143" s="77" t="str">
        <f t="shared" si="1"/>
        <v/>
      </c>
    </row>
    <row r="144" spans="1:7" x14ac:dyDescent="0.35">
      <c r="A144" s="51" t="s">
        <v>1359</v>
      </c>
      <c r="B144" s="78" t="s">
        <v>159</v>
      </c>
      <c r="C144" s="68">
        <f>SUM(C120:C143)</f>
        <v>0</v>
      </c>
      <c r="D144" s="68">
        <f>SUM(D120:D143)</f>
        <v>0</v>
      </c>
      <c r="E144" s="88"/>
      <c r="F144" s="79">
        <f>SUM(F120:F143)</f>
        <v>0</v>
      </c>
      <c r="G144" s="79">
        <f>SUM(G120:G143)</f>
        <v>0</v>
      </c>
    </row>
    <row r="145" spans="1:7" ht="15" customHeight="1" x14ac:dyDescent="0.35">
      <c r="A145" s="70"/>
      <c r="B145" s="71" t="s">
        <v>1360</v>
      </c>
      <c r="C145" s="70" t="s">
        <v>797</v>
      </c>
      <c r="D145" s="70" t="s">
        <v>798</v>
      </c>
      <c r="E145" s="72"/>
      <c r="F145" s="70" t="s">
        <v>1234</v>
      </c>
      <c r="G145" s="70" t="s">
        <v>799</v>
      </c>
    </row>
    <row r="146" spans="1:7" x14ac:dyDescent="0.35">
      <c r="A146" s="51" t="s">
        <v>1361</v>
      </c>
      <c r="B146" s="51" t="s">
        <v>844</v>
      </c>
      <c r="C146" s="106" t="s">
        <v>1016</v>
      </c>
      <c r="G146" s="51"/>
    </row>
    <row r="147" spans="1:7" x14ac:dyDescent="0.35">
      <c r="G147" s="51"/>
    </row>
    <row r="148" spans="1:7" x14ac:dyDescent="0.35">
      <c r="B148" s="68" t="s">
        <v>845</v>
      </c>
      <c r="G148" s="51"/>
    </row>
    <row r="149" spans="1:7" x14ac:dyDescent="0.35">
      <c r="A149" s="51" t="s">
        <v>1362</v>
      </c>
      <c r="B149" s="51" t="s">
        <v>847</v>
      </c>
      <c r="C149" s="51" t="s">
        <v>1016</v>
      </c>
      <c r="D149" s="51" t="s">
        <v>1016</v>
      </c>
      <c r="F149" s="77" t="str">
        <f t="shared" ref="F149:F163" si="2">IF($C$157=0,"",IF(C149="[for completion]","",C149/$C$157))</f>
        <v/>
      </c>
      <c r="G149" s="77" t="str">
        <f t="shared" ref="G149:G163" si="3">IF($D$157=0,"",IF(D149="[for completion]","",D149/$D$157))</f>
        <v/>
      </c>
    </row>
    <row r="150" spans="1:7" x14ac:dyDescent="0.35">
      <c r="A150" s="51" t="s">
        <v>1363</v>
      </c>
      <c r="B150" s="51" t="s">
        <v>849</v>
      </c>
      <c r="C150" s="51" t="s">
        <v>1016</v>
      </c>
      <c r="D150" s="51" t="s">
        <v>1016</v>
      </c>
      <c r="F150" s="77" t="str">
        <f t="shared" si="2"/>
        <v/>
      </c>
      <c r="G150" s="77" t="str">
        <f t="shared" si="3"/>
        <v/>
      </c>
    </row>
    <row r="151" spans="1:7" x14ac:dyDescent="0.35">
      <c r="A151" s="51" t="s">
        <v>1364</v>
      </c>
      <c r="B151" s="51" t="s">
        <v>851</v>
      </c>
      <c r="C151" s="51" t="s">
        <v>1016</v>
      </c>
      <c r="D151" s="51" t="s">
        <v>1016</v>
      </c>
      <c r="F151" s="77" t="str">
        <f t="shared" si="2"/>
        <v/>
      </c>
      <c r="G151" s="77" t="str">
        <f t="shared" si="3"/>
        <v/>
      </c>
    </row>
    <row r="152" spans="1:7" x14ac:dyDescent="0.35">
      <c r="A152" s="51" t="s">
        <v>1365</v>
      </c>
      <c r="B152" s="51" t="s">
        <v>853</v>
      </c>
      <c r="C152" s="51" t="s">
        <v>1016</v>
      </c>
      <c r="D152" s="51" t="s">
        <v>1016</v>
      </c>
      <c r="F152" s="77" t="str">
        <f t="shared" si="2"/>
        <v/>
      </c>
      <c r="G152" s="77" t="str">
        <f t="shared" si="3"/>
        <v/>
      </c>
    </row>
    <row r="153" spans="1:7" x14ac:dyDescent="0.35">
      <c r="A153" s="51" t="s">
        <v>1366</v>
      </c>
      <c r="B153" s="51" t="s">
        <v>855</v>
      </c>
      <c r="C153" s="51" t="s">
        <v>1016</v>
      </c>
      <c r="D153" s="51" t="s">
        <v>1016</v>
      </c>
      <c r="F153" s="77" t="str">
        <f t="shared" si="2"/>
        <v/>
      </c>
      <c r="G153" s="77" t="str">
        <f t="shared" si="3"/>
        <v/>
      </c>
    </row>
    <row r="154" spans="1:7" x14ac:dyDescent="0.35">
      <c r="A154" s="51" t="s">
        <v>1367</v>
      </c>
      <c r="B154" s="51" t="s">
        <v>857</v>
      </c>
      <c r="C154" s="51" t="s">
        <v>1016</v>
      </c>
      <c r="D154" s="51" t="s">
        <v>1016</v>
      </c>
      <c r="F154" s="77" t="str">
        <f t="shared" si="2"/>
        <v/>
      </c>
      <c r="G154" s="77" t="str">
        <f t="shared" si="3"/>
        <v/>
      </c>
    </row>
    <row r="155" spans="1:7" x14ac:dyDescent="0.35">
      <c r="A155" s="51" t="s">
        <v>1368</v>
      </c>
      <c r="B155" s="51" t="s">
        <v>859</v>
      </c>
      <c r="C155" s="51" t="s">
        <v>1016</v>
      </c>
      <c r="D155" s="51" t="s">
        <v>1016</v>
      </c>
      <c r="F155" s="77" t="str">
        <f t="shared" si="2"/>
        <v/>
      </c>
      <c r="G155" s="77" t="str">
        <f t="shared" si="3"/>
        <v/>
      </c>
    </row>
    <row r="156" spans="1:7" x14ac:dyDescent="0.35">
      <c r="A156" s="51" t="s">
        <v>1369</v>
      </c>
      <c r="B156" s="51" t="s">
        <v>861</v>
      </c>
      <c r="C156" s="51" t="s">
        <v>1016</v>
      </c>
      <c r="D156" s="51" t="s">
        <v>1016</v>
      </c>
      <c r="F156" s="77" t="str">
        <f t="shared" si="2"/>
        <v/>
      </c>
      <c r="G156" s="77" t="str">
        <f t="shared" si="3"/>
        <v/>
      </c>
    </row>
    <row r="157" spans="1:7" x14ac:dyDescent="0.35">
      <c r="A157" s="51" t="s">
        <v>1370</v>
      </c>
      <c r="B157" s="78" t="s">
        <v>159</v>
      </c>
      <c r="C157" s="51">
        <f>SUM(C149:C156)</f>
        <v>0</v>
      </c>
      <c r="D157" s="51">
        <f>SUM(D149:D156)</f>
        <v>0</v>
      </c>
      <c r="F157" s="88">
        <f>SUM(F149:F156)</f>
        <v>0</v>
      </c>
      <c r="G157" s="88">
        <f>SUM(G149:G156)</f>
        <v>0</v>
      </c>
    </row>
    <row r="158" spans="1:7" outlineLevel="1" x14ac:dyDescent="0.35">
      <c r="A158" s="51" t="s">
        <v>1371</v>
      </c>
      <c r="B158" s="80" t="s">
        <v>864</v>
      </c>
      <c r="F158" s="77" t="str">
        <f t="shared" si="2"/>
        <v/>
      </c>
      <c r="G158" s="77" t="str">
        <f t="shared" si="3"/>
        <v/>
      </c>
    </row>
    <row r="159" spans="1:7" outlineLevel="1" x14ac:dyDescent="0.35">
      <c r="A159" s="51" t="s">
        <v>1372</v>
      </c>
      <c r="B159" s="80" t="s">
        <v>866</v>
      </c>
      <c r="F159" s="77" t="str">
        <f t="shared" si="2"/>
        <v/>
      </c>
      <c r="G159" s="77" t="str">
        <f t="shared" si="3"/>
        <v/>
      </c>
    </row>
    <row r="160" spans="1:7" outlineLevel="1" x14ac:dyDescent="0.35">
      <c r="A160" s="51" t="s">
        <v>1373</v>
      </c>
      <c r="B160" s="80" t="s">
        <v>868</v>
      </c>
      <c r="F160" s="77" t="str">
        <f t="shared" si="2"/>
        <v/>
      </c>
      <c r="G160" s="77" t="str">
        <f t="shared" si="3"/>
        <v/>
      </c>
    </row>
    <row r="161" spans="1:7" outlineLevel="1" x14ac:dyDescent="0.35">
      <c r="A161" s="51" t="s">
        <v>1374</v>
      </c>
      <c r="B161" s="80" t="s">
        <v>870</v>
      </c>
      <c r="F161" s="77" t="str">
        <f t="shared" si="2"/>
        <v/>
      </c>
      <c r="G161" s="77" t="str">
        <f t="shared" si="3"/>
        <v/>
      </c>
    </row>
    <row r="162" spans="1:7" outlineLevel="1" x14ac:dyDescent="0.35">
      <c r="A162" s="51" t="s">
        <v>1375</v>
      </c>
      <c r="B162" s="80" t="s">
        <v>872</v>
      </c>
      <c r="F162" s="77" t="str">
        <f t="shared" si="2"/>
        <v/>
      </c>
      <c r="G162" s="77" t="str">
        <f t="shared" si="3"/>
        <v/>
      </c>
    </row>
    <row r="163" spans="1:7" outlineLevel="1" x14ac:dyDescent="0.35">
      <c r="A163" s="51" t="s">
        <v>1376</v>
      </c>
      <c r="B163" s="80" t="s">
        <v>874</v>
      </c>
      <c r="F163" s="77" t="str">
        <f t="shared" si="2"/>
        <v/>
      </c>
      <c r="G163" s="77" t="str">
        <f t="shared" si="3"/>
        <v/>
      </c>
    </row>
    <row r="164" spans="1:7" outlineLevel="1" x14ac:dyDescent="0.35">
      <c r="A164" s="51" t="s">
        <v>1377</v>
      </c>
      <c r="B164" s="80"/>
      <c r="F164" s="77"/>
      <c r="G164" s="77"/>
    </row>
    <row r="165" spans="1:7" outlineLevel="1" x14ac:dyDescent="0.35">
      <c r="A165" s="51" t="s">
        <v>1378</v>
      </c>
      <c r="B165" s="80"/>
      <c r="F165" s="77"/>
      <c r="G165" s="77"/>
    </row>
    <row r="166" spans="1:7" outlineLevel="1" x14ac:dyDescent="0.35">
      <c r="A166" s="51" t="s">
        <v>1379</v>
      </c>
      <c r="B166" s="80"/>
      <c r="F166" s="77"/>
      <c r="G166" s="77"/>
    </row>
    <row r="167" spans="1:7" ht="15" customHeight="1" x14ac:dyDescent="0.35">
      <c r="A167" s="70"/>
      <c r="B167" s="71" t="s">
        <v>1380</v>
      </c>
      <c r="C167" s="70" t="s">
        <v>797</v>
      </c>
      <c r="D167" s="70" t="s">
        <v>798</v>
      </c>
      <c r="E167" s="72"/>
      <c r="F167" s="70" t="s">
        <v>1234</v>
      </c>
      <c r="G167" s="70" t="s">
        <v>799</v>
      </c>
    </row>
    <row r="168" spans="1:7" x14ac:dyDescent="0.35">
      <c r="A168" s="51" t="s">
        <v>1381</v>
      </c>
      <c r="B168" s="51" t="s">
        <v>844</v>
      </c>
      <c r="C168" s="106" t="s">
        <v>125</v>
      </c>
      <c r="G168" s="51"/>
    </row>
    <row r="169" spans="1:7" x14ac:dyDescent="0.35">
      <c r="G169" s="51"/>
    </row>
    <row r="170" spans="1:7" x14ac:dyDescent="0.35">
      <c r="B170" s="68" t="s">
        <v>845</v>
      </c>
      <c r="G170" s="51"/>
    </row>
    <row r="171" spans="1:7" x14ac:dyDescent="0.35">
      <c r="A171" s="51" t="s">
        <v>1382</v>
      </c>
      <c r="B171" s="51" t="s">
        <v>847</v>
      </c>
      <c r="C171" s="51" t="s">
        <v>125</v>
      </c>
      <c r="D171" s="51" t="s">
        <v>125</v>
      </c>
      <c r="F171" s="77" t="str">
        <f>IF($C$179=0,"",IF(C171="[Mark as ND1 if not relevant]","",C171/$C$179))</f>
        <v/>
      </c>
      <c r="G171" s="77" t="str">
        <f>IF($D$179=0,"",IF(D171="[Mark as ND1 if not relevant]","",D171/$D$179))</f>
        <v/>
      </c>
    </row>
    <row r="172" spans="1:7" x14ac:dyDescent="0.35">
      <c r="A172" s="51" t="s">
        <v>1383</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1384</v>
      </c>
      <c r="B173" s="51" t="s">
        <v>851</v>
      </c>
      <c r="C173" s="51" t="s">
        <v>125</v>
      </c>
      <c r="D173" s="51" t="s">
        <v>125</v>
      </c>
      <c r="F173" s="77" t="str">
        <f t="shared" si="4"/>
        <v/>
      </c>
      <c r="G173" s="77" t="str">
        <f t="shared" si="5"/>
        <v/>
      </c>
    </row>
    <row r="174" spans="1:7" x14ac:dyDescent="0.35">
      <c r="A174" s="51" t="s">
        <v>1385</v>
      </c>
      <c r="B174" s="51" t="s">
        <v>853</v>
      </c>
      <c r="C174" s="51" t="s">
        <v>125</v>
      </c>
      <c r="D174" s="51" t="s">
        <v>125</v>
      </c>
      <c r="F174" s="77" t="str">
        <f t="shared" si="4"/>
        <v/>
      </c>
      <c r="G174" s="77" t="str">
        <f t="shared" si="5"/>
        <v/>
      </c>
    </row>
    <row r="175" spans="1:7" x14ac:dyDescent="0.35">
      <c r="A175" s="51" t="s">
        <v>1386</v>
      </c>
      <c r="B175" s="51" t="s">
        <v>855</v>
      </c>
      <c r="C175" s="51" t="s">
        <v>125</v>
      </c>
      <c r="D175" s="51" t="s">
        <v>125</v>
      </c>
      <c r="F175" s="77" t="str">
        <f t="shared" si="4"/>
        <v/>
      </c>
      <c r="G175" s="77" t="str">
        <f t="shared" si="5"/>
        <v/>
      </c>
    </row>
    <row r="176" spans="1:7" x14ac:dyDescent="0.35">
      <c r="A176" s="51" t="s">
        <v>1387</v>
      </c>
      <c r="B176" s="51" t="s">
        <v>857</v>
      </c>
      <c r="C176" s="51" t="s">
        <v>125</v>
      </c>
      <c r="D176" s="51" t="s">
        <v>125</v>
      </c>
      <c r="F176" s="77" t="str">
        <f t="shared" si="4"/>
        <v/>
      </c>
      <c r="G176" s="77" t="str">
        <f t="shared" si="5"/>
        <v/>
      </c>
    </row>
    <row r="177" spans="1:7" x14ac:dyDescent="0.35">
      <c r="A177" s="51" t="s">
        <v>1388</v>
      </c>
      <c r="B177" s="51" t="s">
        <v>859</v>
      </c>
      <c r="C177" s="51" t="s">
        <v>125</v>
      </c>
      <c r="D177" s="51" t="s">
        <v>125</v>
      </c>
      <c r="F177" s="77" t="str">
        <f t="shared" si="4"/>
        <v/>
      </c>
      <c r="G177" s="77" t="str">
        <f t="shared" si="5"/>
        <v/>
      </c>
    </row>
    <row r="178" spans="1:7" x14ac:dyDescent="0.35">
      <c r="A178" s="51" t="s">
        <v>1389</v>
      </c>
      <c r="B178" s="51" t="s">
        <v>861</v>
      </c>
      <c r="C178" s="51" t="s">
        <v>125</v>
      </c>
      <c r="D178" s="51" t="s">
        <v>125</v>
      </c>
      <c r="F178" s="77" t="str">
        <f t="shared" si="4"/>
        <v/>
      </c>
      <c r="G178" s="77" t="str">
        <f t="shared" si="5"/>
        <v/>
      </c>
    </row>
    <row r="179" spans="1:7" x14ac:dyDescent="0.35">
      <c r="A179" s="51" t="s">
        <v>1390</v>
      </c>
      <c r="B179" s="78" t="s">
        <v>159</v>
      </c>
      <c r="C179" s="51">
        <f>SUM(C171:C178)</f>
        <v>0</v>
      </c>
      <c r="D179" s="51">
        <f>SUM(D171:D178)</f>
        <v>0</v>
      </c>
      <c r="F179" s="88">
        <f>SUM(F171:F178)</f>
        <v>0</v>
      </c>
      <c r="G179" s="88">
        <f>SUM(G171:G178)</f>
        <v>0</v>
      </c>
    </row>
    <row r="180" spans="1:7" outlineLevel="1" x14ac:dyDescent="0.35">
      <c r="A180" s="51" t="s">
        <v>1391</v>
      </c>
      <c r="B180" s="80" t="s">
        <v>864</v>
      </c>
      <c r="F180" s="77" t="str">
        <f t="shared" ref="F180:F185" si="6">IF($C$179=0,"",IF(C180="[for completion]","",C180/$C$179))</f>
        <v/>
      </c>
      <c r="G180" s="77" t="str">
        <f t="shared" ref="G180:G185" si="7">IF($D$179=0,"",IF(D180="[for completion]","",D180/$D$179))</f>
        <v/>
      </c>
    </row>
    <row r="181" spans="1:7" outlineLevel="1" x14ac:dyDescent="0.35">
      <c r="A181" s="51" t="s">
        <v>1392</v>
      </c>
      <c r="B181" s="80" t="s">
        <v>866</v>
      </c>
      <c r="F181" s="77" t="str">
        <f t="shared" si="6"/>
        <v/>
      </c>
      <c r="G181" s="77" t="str">
        <f t="shared" si="7"/>
        <v/>
      </c>
    </row>
    <row r="182" spans="1:7" outlineLevel="1" x14ac:dyDescent="0.35">
      <c r="A182" s="51" t="s">
        <v>1393</v>
      </c>
      <c r="B182" s="80" t="s">
        <v>868</v>
      </c>
      <c r="F182" s="77" t="str">
        <f t="shared" si="6"/>
        <v/>
      </c>
      <c r="G182" s="77" t="str">
        <f t="shared" si="7"/>
        <v/>
      </c>
    </row>
    <row r="183" spans="1:7" outlineLevel="1" x14ac:dyDescent="0.35">
      <c r="A183" s="51" t="s">
        <v>1394</v>
      </c>
      <c r="B183" s="80" t="s">
        <v>870</v>
      </c>
      <c r="F183" s="77" t="str">
        <f t="shared" si="6"/>
        <v/>
      </c>
      <c r="G183" s="77" t="str">
        <f t="shared" si="7"/>
        <v/>
      </c>
    </row>
    <row r="184" spans="1:7" outlineLevel="1" x14ac:dyDescent="0.35">
      <c r="A184" s="51" t="s">
        <v>1395</v>
      </c>
      <c r="B184" s="80" t="s">
        <v>872</v>
      </c>
      <c r="F184" s="77" t="str">
        <f t="shared" si="6"/>
        <v/>
      </c>
      <c r="G184" s="77" t="str">
        <f t="shared" si="7"/>
        <v/>
      </c>
    </row>
    <row r="185" spans="1:7" outlineLevel="1" x14ac:dyDescent="0.35">
      <c r="A185" s="51" t="s">
        <v>1396</v>
      </c>
      <c r="B185" s="80" t="s">
        <v>874</v>
      </c>
      <c r="F185" s="77" t="str">
        <f t="shared" si="6"/>
        <v/>
      </c>
      <c r="G185" s="77" t="str">
        <f t="shared" si="7"/>
        <v/>
      </c>
    </row>
    <row r="186" spans="1:7" outlineLevel="1" x14ac:dyDescent="0.35">
      <c r="A186" s="51" t="s">
        <v>1397</v>
      </c>
      <c r="B186" s="80"/>
      <c r="F186" s="77"/>
      <c r="G186" s="77"/>
    </row>
    <row r="187" spans="1:7" outlineLevel="1" x14ac:dyDescent="0.35">
      <c r="A187" s="51" t="s">
        <v>1398</v>
      </c>
      <c r="B187" s="80"/>
      <c r="F187" s="77"/>
      <c r="G187" s="77"/>
    </row>
    <row r="188" spans="1:7" outlineLevel="1" x14ac:dyDescent="0.35">
      <c r="A188" s="51" t="s">
        <v>1399</v>
      </c>
      <c r="B188" s="80"/>
      <c r="F188" s="77"/>
      <c r="G188" s="77"/>
    </row>
    <row r="189" spans="1:7" ht="15" customHeight="1" x14ac:dyDescent="0.35">
      <c r="A189" s="70"/>
      <c r="B189" s="71" t="s">
        <v>1400</v>
      </c>
      <c r="C189" s="70" t="s">
        <v>1234</v>
      </c>
      <c r="D189" s="70"/>
      <c r="E189" s="72"/>
      <c r="F189" s="70"/>
      <c r="G189" s="70"/>
    </row>
    <row r="190" spans="1:7" x14ac:dyDescent="0.35">
      <c r="A190" s="51" t="s">
        <v>1401</v>
      </c>
      <c r="B190" s="68" t="s">
        <v>1041</v>
      </c>
      <c r="C190" s="51" t="s">
        <v>1016</v>
      </c>
      <c r="E190" s="88"/>
      <c r="F190" s="88"/>
      <c r="G190" s="88"/>
    </row>
    <row r="191" spans="1:7" x14ac:dyDescent="0.35">
      <c r="A191" s="51" t="s">
        <v>1402</v>
      </c>
      <c r="B191" s="68" t="s">
        <v>1041</v>
      </c>
      <c r="C191" s="51" t="s">
        <v>1016</v>
      </c>
      <c r="E191" s="88"/>
      <c r="F191" s="88"/>
      <c r="G191" s="88"/>
    </row>
    <row r="192" spans="1:7" x14ac:dyDescent="0.35">
      <c r="A192" s="51" t="s">
        <v>1403</v>
      </c>
      <c r="B192" s="68" t="s">
        <v>1041</v>
      </c>
      <c r="C192" s="51" t="s">
        <v>1016</v>
      </c>
      <c r="E192" s="88"/>
      <c r="F192" s="88"/>
      <c r="G192" s="88"/>
    </row>
    <row r="193" spans="1:7" x14ac:dyDescent="0.35">
      <c r="A193" s="51" t="s">
        <v>1404</v>
      </c>
      <c r="B193" s="68" t="s">
        <v>1041</v>
      </c>
      <c r="C193" s="51" t="s">
        <v>1016</v>
      </c>
      <c r="E193" s="88"/>
      <c r="F193" s="88"/>
      <c r="G193" s="88"/>
    </row>
    <row r="194" spans="1:7" x14ac:dyDescent="0.35">
      <c r="A194" s="51" t="s">
        <v>1405</v>
      </c>
      <c r="B194" s="68" t="s">
        <v>1041</v>
      </c>
      <c r="C194" s="51" t="s">
        <v>1016</v>
      </c>
      <c r="E194" s="88"/>
      <c r="F194" s="88"/>
      <c r="G194" s="88"/>
    </row>
    <row r="195" spans="1:7" x14ac:dyDescent="0.35">
      <c r="A195" s="51" t="s">
        <v>1406</v>
      </c>
      <c r="B195" s="68" t="s">
        <v>1041</v>
      </c>
      <c r="C195" s="51" t="s">
        <v>1016</v>
      </c>
      <c r="E195" s="88"/>
      <c r="F195" s="88"/>
      <c r="G195" s="88"/>
    </row>
    <row r="196" spans="1:7" x14ac:dyDescent="0.35">
      <c r="A196" s="51" t="s">
        <v>1407</v>
      </c>
      <c r="B196" s="68" t="s">
        <v>1041</v>
      </c>
      <c r="C196" s="51" t="s">
        <v>1016</v>
      </c>
      <c r="E196" s="88"/>
      <c r="F196" s="88"/>
      <c r="G196" s="88"/>
    </row>
    <row r="197" spans="1:7" x14ac:dyDescent="0.35">
      <c r="A197" s="51" t="s">
        <v>1408</v>
      </c>
      <c r="B197" s="68" t="s">
        <v>1041</v>
      </c>
      <c r="C197" s="51" t="s">
        <v>1016</v>
      </c>
      <c r="E197" s="88"/>
      <c r="F197" s="88"/>
    </row>
    <row r="198" spans="1:7" x14ac:dyDescent="0.35">
      <c r="A198" s="51" t="s">
        <v>1409</v>
      </c>
      <c r="B198" s="68" t="s">
        <v>1041</v>
      </c>
      <c r="C198" s="51" t="s">
        <v>1016</v>
      </c>
      <c r="E198" s="88"/>
      <c r="F198" s="88"/>
    </row>
    <row r="199" spans="1:7" x14ac:dyDescent="0.35">
      <c r="A199" s="51" t="s">
        <v>1410</v>
      </c>
      <c r="B199" s="68" t="s">
        <v>1041</v>
      </c>
      <c r="C199" s="51" t="s">
        <v>1016</v>
      </c>
      <c r="E199" s="88"/>
      <c r="F199" s="88"/>
    </row>
    <row r="200" spans="1:7" x14ac:dyDescent="0.35">
      <c r="A200" s="51" t="s">
        <v>1411</v>
      </c>
      <c r="B200" s="68" t="s">
        <v>1041</v>
      </c>
      <c r="C200" s="51" t="s">
        <v>1016</v>
      </c>
      <c r="E200" s="88"/>
      <c r="F200" s="88"/>
    </row>
    <row r="201" spans="1:7" x14ac:dyDescent="0.35">
      <c r="A201" s="51" t="s">
        <v>1412</v>
      </c>
      <c r="B201" s="68" t="s">
        <v>1041</v>
      </c>
      <c r="C201" s="51" t="s">
        <v>1016</v>
      </c>
      <c r="E201" s="88"/>
      <c r="F201" s="88"/>
    </row>
    <row r="202" spans="1:7" x14ac:dyDescent="0.35">
      <c r="A202" s="51" t="s">
        <v>1413</v>
      </c>
      <c r="B202" s="68" t="s">
        <v>1041</v>
      </c>
      <c r="C202" s="51" t="s">
        <v>1016</v>
      </c>
    </row>
    <row r="203" spans="1:7" x14ac:dyDescent="0.35">
      <c r="A203" s="51" t="s">
        <v>1414</v>
      </c>
      <c r="B203" s="68" t="s">
        <v>1041</v>
      </c>
      <c r="C203" s="51" t="s">
        <v>1016</v>
      </c>
    </row>
    <row r="204" spans="1:7" x14ac:dyDescent="0.35">
      <c r="A204" s="51" t="s">
        <v>1415</v>
      </c>
      <c r="B204" s="68" t="s">
        <v>1041</v>
      </c>
      <c r="C204" s="51" t="s">
        <v>1016</v>
      </c>
    </row>
    <row r="205" spans="1:7" x14ac:dyDescent="0.35">
      <c r="A205" s="51" t="s">
        <v>1416</v>
      </c>
      <c r="B205" s="68" t="s">
        <v>1041</v>
      </c>
      <c r="C205" s="51" t="s">
        <v>1016</v>
      </c>
    </row>
    <row r="206" spans="1:7" x14ac:dyDescent="0.35">
      <c r="A206" s="51" t="s">
        <v>1417</v>
      </c>
      <c r="B206" s="68" t="s">
        <v>1041</v>
      </c>
      <c r="C206" s="51" t="s">
        <v>1016</v>
      </c>
    </row>
    <row r="207" spans="1:7" outlineLevel="1" x14ac:dyDescent="0.35">
      <c r="A207" s="51" t="s">
        <v>1418</v>
      </c>
    </row>
    <row r="208" spans="1:7" outlineLevel="1" x14ac:dyDescent="0.35">
      <c r="A208" s="51" t="s">
        <v>1419</v>
      </c>
    </row>
    <row r="209" spans="1:1" outlineLevel="1" x14ac:dyDescent="0.35">
      <c r="A209" s="51" t="s">
        <v>1420</v>
      </c>
    </row>
    <row r="210" spans="1:1" outlineLevel="1" x14ac:dyDescent="0.35">
      <c r="A210" s="51" t="s">
        <v>1421</v>
      </c>
    </row>
    <row r="211" spans="1:1" outlineLevel="1" x14ac:dyDescent="0.35">
      <c r="A211" s="51" t="s">
        <v>1422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B17" sqref="B17"/>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1423</v>
      </c>
      <c r="B1" s="48"/>
      <c r="C1" s="49"/>
    </row>
    <row r="2" spans="1:3" x14ac:dyDescent="0.35">
      <c r="B2" s="49"/>
      <c r="C2" s="49"/>
    </row>
    <row r="3" spans="1:3" x14ac:dyDescent="0.35">
      <c r="A3" s="111" t="s">
        <v>1424</v>
      </c>
      <c r="B3" s="112"/>
      <c r="C3" s="49"/>
    </row>
    <row r="4" spans="1:3" x14ac:dyDescent="0.35">
      <c r="C4" s="49"/>
    </row>
    <row r="5" spans="1:3" ht="18.5" x14ac:dyDescent="0.35">
      <c r="A5" s="62" t="s">
        <v>83</v>
      </c>
      <c r="B5" s="62" t="s">
        <v>1425</v>
      </c>
      <c r="C5" s="113" t="s">
        <v>1426</v>
      </c>
    </row>
    <row r="6" spans="1:3" x14ac:dyDescent="0.35">
      <c r="A6" s="1" t="s">
        <v>1427</v>
      </c>
      <c r="B6" s="65" t="s">
        <v>1428</v>
      </c>
      <c r="C6" s="51" t="s">
        <v>1429</v>
      </c>
    </row>
    <row r="7" spans="1:3" ht="43.5" x14ac:dyDescent="0.35">
      <c r="A7" s="1" t="s">
        <v>1430</v>
      </c>
      <c r="B7" s="65" t="s">
        <v>1431</v>
      </c>
      <c r="C7" s="51" t="s">
        <v>1432</v>
      </c>
    </row>
    <row r="8" spans="1:3" ht="29" x14ac:dyDescent="0.35">
      <c r="A8" s="1" t="s">
        <v>1433</v>
      </c>
      <c r="B8" s="65" t="s">
        <v>1434</v>
      </c>
      <c r="C8" s="51" t="s">
        <v>1435</v>
      </c>
    </row>
    <row r="9" spans="1:3" ht="29" x14ac:dyDescent="0.35">
      <c r="A9" s="1" t="s">
        <v>1436</v>
      </c>
      <c r="B9" s="65" t="s">
        <v>1437</v>
      </c>
      <c r="C9" s="51" t="s">
        <v>1438</v>
      </c>
    </row>
    <row r="10" spans="1:3" ht="44.25" customHeight="1" x14ac:dyDescent="0.35">
      <c r="A10" s="1" t="s">
        <v>1439</v>
      </c>
      <c r="B10" s="65" t="s">
        <v>1440</v>
      </c>
      <c r="C10" s="51" t="s">
        <v>1441</v>
      </c>
    </row>
    <row r="11" spans="1:3" ht="54.75" customHeight="1" x14ac:dyDescent="0.35">
      <c r="A11" s="1" t="s">
        <v>1442</v>
      </c>
      <c r="B11" s="65" t="s">
        <v>1443</v>
      </c>
      <c r="C11" s="51" t="s">
        <v>1444</v>
      </c>
    </row>
    <row r="12" spans="1:3" ht="43.5" x14ac:dyDescent="0.35">
      <c r="A12" s="1" t="s">
        <v>1445</v>
      </c>
      <c r="B12" s="65" t="s">
        <v>1446</v>
      </c>
      <c r="C12" s="51" t="s">
        <v>1447</v>
      </c>
    </row>
    <row r="13" spans="1:3" ht="64.5" x14ac:dyDescent="0.35">
      <c r="A13" s="1" t="s">
        <v>1448</v>
      </c>
      <c r="B13" s="65" t="s">
        <v>1449</v>
      </c>
      <c r="C13" s="51" t="s">
        <v>1450</v>
      </c>
    </row>
    <row r="14" spans="1:3" ht="58" x14ac:dyDescent="0.35">
      <c r="A14" s="1" t="s">
        <v>1451</v>
      </c>
      <c r="B14" s="65" t="s">
        <v>1452</v>
      </c>
      <c r="C14" s="51" t="s">
        <v>1453</v>
      </c>
    </row>
    <row r="15" spans="1:3" x14ac:dyDescent="0.35">
      <c r="A15" s="1" t="s">
        <v>1454</v>
      </c>
      <c r="B15" s="65" t="s">
        <v>1455</v>
      </c>
      <c r="C15" s="51" t="s">
        <v>1456</v>
      </c>
    </row>
    <row r="16" spans="1:3" ht="29" x14ac:dyDescent="0.35">
      <c r="A16" s="1" t="s">
        <v>1457</v>
      </c>
      <c r="B16" s="69" t="s">
        <v>1458</v>
      </c>
      <c r="C16" s="51" t="s">
        <v>1459</v>
      </c>
    </row>
    <row r="17" spans="1:3" ht="30" customHeight="1" x14ac:dyDescent="0.35">
      <c r="A17" s="1" t="s">
        <v>1460</v>
      </c>
      <c r="B17" s="69" t="s">
        <v>1461</v>
      </c>
      <c r="C17" s="51" t="s">
        <v>1462</v>
      </c>
    </row>
    <row r="18" spans="1:3" x14ac:dyDescent="0.35">
      <c r="A18" s="1" t="s">
        <v>1463</v>
      </c>
      <c r="B18" s="69" t="s">
        <v>1464</v>
      </c>
      <c r="C18" s="51" t="s">
        <v>1465</v>
      </c>
    </row>
    <row r="19" spans="1:3" hidden="1" outlineLevel="1" x14ac:dyDescent="0.35">
      <c r="A19" s="1" t="s">
        <v>1466</v>
      </c>
      <c r="B19" s="69" t="s">
        <v>1467</v>
      </c>
      <c r="C19" s="51"/>
    </row>
    <row r="20" spans="1:3" hidden="1" outlineLevel="1" x14ac:dyDescent="0.35">
      <c r="A20" s="1" t="s">
        <v>1468</v>
      </c>
      <c r="B20" s="105"/>
      <c r="C20" s="51"/>
    </row>
    <row r="21" spans="1:3" hidden="1" outlineLevel="1" x14ac:dyDescent="0.35">
      <c r="A21" s="1" t="s">
        <v>1469</v>
      </c>
      <c r="B21" s="105"/>
      <c r="C21" s="51"/>
    </row>
    <row r="22" spans="1:3" hidden="1" outlineLevel="1" x14ac:dyDescent="0.35">
      <c r="A22" s="1" t="s">
        <v>1470</v>
      </c>
      <c r="B22" s="105"/>
      <c r="C22" s="51"/>
    </row>
    <row r="23" spans="1:3" hidden="1" outlineLevel="1" x14ac:dyDescent="0.35">
      <c r="A23" s="1" t="s">
        <v>1471</v>
      </c>
      <c r="B23" s="105"/>
      <c r="C23" s="51"/>
    </row>
    <row r="24" spans="1:3" ht="18.5" collapsed="1" x14ac:dyDescent="0.35">
      <c r="A24" s="62"/>
      <c r="B24" s="62" t="s">
        <v>1472</v>
      </c>
      <c r="C24" s="113" t="s">
        <v>1473</v>
      </c>
    </row>
    <row r="25" spans="1:3" x14ac:dyDescent="0.35">
      <c r="A25" s="1" t="s">
        <v>1474</v>
      </c>
      <c r="B25" s="69" t="s">
        <v>1475</v>
      </c>
      <c r="C25" s="51" t="s">
        <v>174</v>
      </c>
    </row>
    <row r="26" spans="1:3" x14ac:dyDescent="0.35">
      <c r="A26" s="1" t="s">
        <v>1476</v>
      </c>
      <c r="B26" s="69" t="s">
        <v>1477</v>
      </c>
      <c r="C26" s="51" t="s">
        <v>137</v>
      </c>
    </row>
    <row r="27" spans="1:3" x14ac:dyDescent="0.35">
      <c r="A27" s="1" t="s">
        <v>1478</v>
      </c>
      <c r="B27" s="69" t="s">
        <v>1479</v>
      </c>
      <c r="C27" s="51" t="s">
        <v>954</v>
      </c>
    </row>
    <row r="28" spans="1:3" hidden="1" outlineLevel="1" x14ac:dyDescent="0.35">
      <c r="A28" s="1" t="s">
        <v>1474</v>
      </c>
      <c r="B28" s="68"/>
      <c r="C28" s="51"/>
    </row>
    <row r="29" spans="1:3" hidden="1" outlineLevel="1" x14ac:dyDescent="0.35">
      <c r="A29" s="1" t="s">
        <v>1480</v>
      </c>
      <c r="B29" s="68"/>
      <c r="C29" s="51"/>
    </row>
    <row r="30" spans="1:3" hidden="1" outlineLevel="1" x14ac:dyDescent="0.35">
      <c r="A30" s="1" t="s">
        <v>1481</v>
      </c>
      <c r="B30" s="69"/>
      <c r="C30" s="51"/>
    </row>
    <row r="31" spans="1:3" ht="18.5" collapsed="1" x14ac:dyDescent="0.35">
      <c r="A31" s="62"/>
      <c r="B31" s="62" t="s">
        <v>1482</v>
      </c>
      <c r="C31" s="113" t="s">
        <v>1426</v>
      </c>
    </row>
    <row r="32" spans="1:3" x14ac:dyDescent="0.35">
      <c r="A32" s="1" t="s">
        <v>1483</v>
      </c>
      <c r="B32" s="65" t="s">
        <v>1484</v>
      </c>
      <c r="C32" s="51" t="s">
        <v>1016</v>
      </c>
    </row>
    <row r="33" spans="1:3" ht="58" x14ac:dyDescent="0.35">
      <c r="A33" s="1" t="s">
        <v>1485</v>
      </c>
      <c r="B33" s="65" t="s">
        <v>1486</v>
      </c>
      <c r="C33" s="51" t="s">
        <v>1487</v>
      </c>
    </row>
    <row r="34" spans="1:3" x14ac:dyDescent="0.35">
      <c r="A34" s="1" t="s">
        <v>1488</v>
      </c>
      <c r="B34" s="65" t="s">
        <v>1489</v>
      </c>
      <c r="C34" s="51" t="s">
        <v>1490</v>
      </c>
    </row>
    <row r="35" spans="1:3" x14ac:dyDescent="0.35">
      <c r="A35" s="1" t="s">
        <v>1491</v>
      </c>
      <c r="B35" s="65" t="s">
        <v>1492</v>
      </c>
      <c r="C35" s="51" t="s">
        <v>1493</v>
      </c>
    </row>
    <row r="36" spans="1:3" ht="29" x14ac:dyDescent="0.35">
      <c r="A36" s="1" t="s">
        <v>1494</v>
      </c>
      <c r="B36" s="65" t="s">
        <v>1495</v>
      </c>
      <c r="C36" s="51" t="s">
        <v>1496</v>
      </c>
    </row>
    <row r="37" spans="1:3" x14ac:dyDescent="0.35">
      <c r="A37" s="1" t="s">
        <v>1497</v>
      </c>
      <c r="B37" s="65" t="s">
        <v>1498</v>
      </c>
      <c r="C37" s="51" t="s">
        <v>1499</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4"/>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1500</v>
      </c>
    </row>
    <row r="3" spans="1:1" ht="15" x14ac:dyDescent="0.35">
      <c r="A3" s="116"/>
    </row>
    <row r="4" spans="1:1" ht="34" x14ac:dyDescent="0.35">
      <c r="A4" s="117" t="s">
        <v>1501</v>
      </c>
    </row>
    <row r="5" spans="1:1" ht="34" x14ac:dyDescent="0.35">
      <c r="A5" s="117" t="s">
        <v>1502</v>
      </c>
    </row>
    <row r="6" spans="1:1" ht="34" x14ac:dyDescent="0.35">
      <c r="A6" s="117" t="s">
        <v>1503</v>
      </c>
    </row>
    <row r="7" spans="1:1" ht="17" x14ac:dyDescent="0.35">
      <c r="A7" s="117"/>
    </row>
    <row r="8" spans="1:1" ht="18.5" x14ac:dyDescent="0.35">
      <c r="A8" s="118" t="s">
        <v>1504</v>
      </c>
    </row>
    <row r="9" spans="1:1" ht="34" x14ac:dyDescent="0.4">
      <c r="A9" s="119" t="s">
        <v>1505</v>
      </c>
    </row>
    <row r="10" spans="1:1" ht="68" x14ac:dyDescent="0.35">
      <c r="A10" s="120" t="s">
        <v>1506</v>
      </c>
    </row>
    <row r="11" spans="1:1" ht="34" x14ac:dyDescent="0.35">
      <c r="A11" s="120" t="s">
        <v>1507</v>
      </c>
    </row>
    <row r="12" spans="1:1" ht="17" x14ac:dyDescent="0.35">
      <c r="A12" s="120" t="s">
        <v>1508</v>
      </c>
    </row>
    <row r="13" spans="1:1" ht="17" x14ac:dyDescent="0.35">
      <c r="A13" s="120" t="s">
        <v>1509</v>
      </c>
    </row>
    <row r="14" spans="1:1" ht="17" x14ac:dyDescent="0.35">
      <c r="A14" s="120" t="s">
        <v>1510</v>
      </c>
    </row>
    <row r="15" spans="1:1" ht="17" x14ac:dyDescent="0.35">
      <c r="A15" s="120"/>
    </row>
    <row r="16" spans="1:1" ht="18.5" x14ac:dyDescent="0.35">
      <c r="A16" s="118" t="s">
        <v>1511</v>
      </c>
    </row>
    <row r="17" spans="1:1" ht="17" x14ac:dyDescent="0.35">
      <c r="A17" s="121" t="s">
        <v>1512</v>
      </c>
    </row>
    <row r="18" spans="1:1" ht="34" x14ac:dyDescent="0.35">
      <c r="A18" s="122" t="s">
        <v>1513</v>
      </c>
    </row>
    <row r="19" spans="1:1" ht="34" x14ac:dyDescent="0.35">
      <c r="A19" s="122" t="s">
        <v>1514</v>
      </c>
    </row>
    <row r="20" spans="1:1" ht="51" x14ac:dyDescent="0.35">
      <c r="A20" s="122" t="s">
        <v>1515</v>
      </c>
    </row>
    <row r="21" spans="1:1" ht="85" x14ac:dyDescent="0.35">
      <c r="A21" s="122" t="s">
        <v>1516</v>
      </c>
    </row>
    <row r="22" spans="1:1" ht="51" x14ac:dyDescent="0.35">
      <c r="A22" s="122" t="s">
        <v>1517</v>
      </c>
    </row>
    <row r="23" spans="1:1" ht="34" x14ac:dyDescent="0.35">
      <c r="A23" s="122" t="s">
        <v>1518</v>
      </c>
    </row>
    <row r="24" spans="1:1" ht="17" x14ac:dyDescent="0.35">
      <c r="A24" s="122" t="s">
        <v>1519</v>
      </c>
    </row>
    <row r="25" spans="1:1" ht="17" x14ac:dyDescent="0.35">
      <c r="A25" s="121" t="s">
        <v>1520</v>
      </c>
    </row>
    <row r="26" spans="1:1" ht="51" x14ac:dyDescent="0.4">
      <c r="A26" s="123" t="s">
        <v>1521</v>
      </c>
    </row>
    <row r="27" spans="1:1" ht="17" x14ac:dyDescent="0.4">
      <c r="A27" s="123" t="s">
        <v>1522</v>
      </c>
    </row>
    <row r="28" spans="1:1" ht="17" x14ac:dyDescent="0.35">
      <c r="A28" s="121" t="s">
        <v>1523</v>
      </c>
    </row>
    <row r="29" spans="1:1" ht="34" x14ac:dyDescent="0.35">
      <c r="A29" s="122" t="s">
        <v>1524</v>
      </c>
    </row>
    <row r="30" spans="1:1" ht="34" x14ac:dyDescent="0.35">
      <c r="A30" s="122" t="s">
        <v>1525</v>
      </c>
    </row>
    <row r="31" spans="1:1" ht="34" x14ac:dyDescent="0.35">
      <c r="A31" s="122" t="s">
        <v>1526</v>
      </c>
    </row>
    <row r="32" spans="1:1" ht="34" x14ac:dyDescent="0.35">
      <c r="A32" s="122" t="s">
        <v>1527</v>
      </c>
    </row>
    <row r="33" spans="1:1" ht="17" x14ac:dyDescent="0.35">
      <c r="A33" s="122"/>
    </row>
    <row r="34" spans="1:1" ht="18.5" x14ac:dyDescent="0.35">
      <c r="A34" s="118" t="s">
        <v>1528</v>
      </c>
    </row>
    <row r="35" spans="1:1" ht="17" x14ac:dyDescent="0.35">
      <c r="A35" s="121" t="s">
        <v>1529</v>
      </c>
    </row>
    <row r="36" spans="1:1" ht="34" x14ac:dyDescent="0.35">
      <c r="A36" s="122" t="s">
        <v>1530</v>
      </c>
    </row>
    <row r="37" spans="1:1" ht="34" x14ac:dyDescent="0.35">
      <c r="A37" s="122" t="s">
        <v>1531</v>
      </c>
    </row>
    <row r="38" spans="1:1" ht="34" x14ac:dyDescent="0.35">
      <c r="A38" s="122" t="s">
        <v>1532</v>
      </c>
    </row>
    <row r="39" spans="1:1" ht="17" x14ac:dyDescent="0.35">
      <c r="A39" s="122" t="s">
        <v>1533</v>
      </c>
    </row>
    <row r="40" spans="1:1" ht="17" x14ac:dyDescent="0.35">
      <c r="A40" s="122" t="s">
        <v>1534</v>
      </c>
    </row>
    <row r="41" spans="1:1" ht="17" x14ac:dyDescent="0.35">
      <c r="A41" s="121" t="s">
        <v>1535</v>
      </c>
    </row>
    <row r="42" spans="1:1" ht="17" x14ac:dyDescent="0.35">
      <c r="A42" s="122" t="s">
        <v>1536</v>
      </c>
    </row>
    <row r="43" spans="1:1" ht="17" x14ac:dyDescent="0.4">
      <c r="A43" s="123" t="s">
        <v>1537</v>
      </c>
    </row>
    <row r="44" spans="1:1" ht="17" x14ac:dyDescent="0.35">
      <c r="A44" s="121" t="s">
        <v>1538</v>
      </c>
    </row>
    <row r="45" spans="1:1" ht="34" x14ac:dyDescent="0.4">
      <c r="A45" s="123" t="s">
        <v>1539</v>
      </c>
    </row>
    <row r="46" spans="1:1" ht="34" x14ac:dyDescent="0.35">
      <c r="A46" s="122" t="s">
        <v>1540</v>
      </c>
    </row>
    <row r="47" spans="1:1" ht="34" x14ac:dyDescent="0.35">
      <c r="A47" s="122" t="s">
        <v>1541</v>
      </c>
    </row>
    <row r="48" spans="1:1" ht="17" x14ac:dyDescent="0.35">
      <c r="A48" s="122" t="s">
        <v>1542</v>
      </c>
    </row>
    <row r="49" spans="1:1" ht="17" x14ac:dyDescent="0.4">
      <c r="A49" s="123" t="s">
        <v>1543</v>
      </c>
    </row>
    <row r="50" spans="1:1" ht="17" x14ac:dyDescent="0.35">
      <c r="A50" s="121" t="s">
        <v>1544</v>
      </c>
    </row>
    <row r="51" spans="1:1" ht="34" x14ac:dyDescent="0.4">
      <c r="A51" s="123" t="s">
        <v>1545</v>
      </c>
    </row>
    <row r="52" spans="1:1" ht="17" x14ac:dyDescent="0.35">
      <c r="A52" s="122" t="s">
        <v>1546</v>
      </c>
    </row>
    <row r="53" spans="1:1" ht="34" x14ac:dyDescent="0.4">
      <c r="A53" s="123" t="s">
        <v>1547</v>
      </c>
    </row>
    <row r="54" spans="1:1" ht="17" x14ac:dyDescent="0.35">
      <c r="A54" s="121" t="s">
        <v>1548</v>
      </c>
    </row>
    <row r="55" spans="1:1" ht="17" x14ac:dyDescent="0.4">
      <c r="A55" s="123" t="s">
        <v>1549</v>
      </c>
    </row>
    <row r="56" spans="1:1" ht="34" x14ac:dyDescent="0.35">
      <c r="A56" s="122" t="s">
        <v>1550</v>
      </c>
    </row>
    <row r="57" spans="1:1" ht="17" x14ac:dyDescent="0.35">
      <c r="A57" s="122" t="s">
        <v>1551</v>
      </c>
    </row>
    <row r="58" spans="1:1" ht="17" x14ac:dyDescent="0.35">
      <c r="A58" s="122" t="s">
        <v>1552</v>
      </c>
    </row>
    <row r="59" spans="1:1" ht="17" x14ac:dyDescent="0.35">
      <c r="A59" s="121" t="s">
        <v>1553</v>
      </c>
    </row>
    <row r="60" spans="1:1" ht="17" x14ac:dyDescent="0.35">
      <c r="A60" s="122" t="s">
        <v>1554</v>
      </c>
    </row>
    <row r="61" spans="1:1" ht="17" x14ac:dyDescent="0.35">
      <c r="A61" s="124"/>
    </row>
    <row r="62" spans="1:1" ht="18.5" x14ac:dyDescent="0.35">
      <c r="A62" s="118" t="s">
        <v>1555</v>
      </c>
    </row>
    <row r="63" spans="1:1" ht="17" x14ac:dyDescent="0.35">
      <c r="A63" s="121" t="s">
        <v>1556</v>
      </c>
    </row>
    <row r="64" spans="1:1" ht="34" x14ac:dyDescent="0.35">
      <c r="A64" s="122" t="s">
        <v>1557</v>
      </c>
    </row>
    <row r="65" spans="1:1" ht="17" x14ac:dyDescent="0.35">
      <c r="A65" s="122" t="s">
        <v>1558</v>
      </c>
    </row>
    <row r="66" spans="1:1" ht="34" x14ac:dyDescent="0.35">
      <c r="A66" s="120" t="s">
        <v>1559</v>
      </c>
    </row>
    <row r="67" spans="1:1" ht="34" x14ac:dyDescent="0.35">
      <c r="A67" s="120" t="s">
        <v>1560</v>
      </c>
    </row>
    <row r="68" spans="1:1" ht="34" x14ac:dyDescent="0.35">
      <c r="A68" s="120" t="s">
        <v>1561</v>
      </c>
    </row>
    <row r="69" spans="1:1" ht="17" x14ac:dyDescent="0.35">
      <c r="A69" s="125" t="s">
        <v>1562</v>
      </c>
    </row>
    <row r="70" spans="1:1" ht="34" x14ac:dyDescent="0.35">
      <c r="A70" s="120" t="s">
        <v>1563</v>
      </c>
    </row>
    <row r="71" spans="1:1" ht="17" x14ac:dyDescent="0.35">
      <c r="A71" s="120" t="s">
        <v>1564</v>
      </c>
    </row>
    <row r="72" spans="1:1" ht="17" x14ac:dyDescent="0.35">
      <c r="A72" s="125" t="s">
        <v>1565</v>
      </c>
    </row>
    <row r="73" spans="1:1" ht="17" x14ac:dyDescent="0.35">
      <c r="A73" s="120" t="s">
        <v>1566</v>
      </c>
    </row>
    <row r="74" spans="1:1" ht="17" x14ac:dyDescent="0.35">
      <c r="A74" s="125" t="s">
        <v>1567</v>
      </c>
    </row>
    <row r="75" spans="1:1" ht="34" x14ac:dyDescent="0.35">
      <c r="A75" s="120" t="s">
        <v>1568</v>
      </c>
    </row>
    <row r="76" spans="1:1" ht="17" x14ac:dyDescent="0.35">
      <c r="A76" s="120" t="s">
        <v>1569</v>
      </c>
    </row>
    <row r="77" spans="1:1" ht="51" x14ac:dyDescent="0.35">
      <c r="A77" s="120" t="s">
        <v>1570</v>
      </c>
    </row>
    <row r="78" spans="1:1" ht="17" x14ac:dyDescent="0.35">
      <c r="A78" s="125" t="s">
        <v>1571</v>
      </c>
    </row>
    <row r="79" spans="1:1" ht="17" x14ac:dyDescent="0.4">
      <c r="A79" s="119" t="s">
        <v>1572</v>
      </c>
    </row>
    <row r="80" spans="1:1" ht="17" x14ac:dyDescent="0.35">
      <c r="A80" s="125" t="s">
        <v>1573</v>
      </c>
    </row>
    <row r="81" spans="1:1" ht="34" x14ac:dyDescent="0.35">
      <c r="A81" s="120" t="s">
        <v>1574</v>
      </c>
    </row>
    <row r="82" spans="1:1" ht="34" x14ac:dyDescent="0.35">
      <c r="A82" s="120" t="s">
        <v>1575</v>
      </c>
    </row>
    <row r="83" spans="1:1" ht="34" x14ac:dyDescent="0.35">
      <c r="A83" s="120" t="s">
        <v>1576</v>
      </c>
    </row>
    <row r="84" spans="1:1" ht="34" x14ac:dyDescent="0.35">
      <c r="A84" s="120" t="s">
        <v>1577</v>
      </c>
    </row>
    <row r="85" spans="1:1" ht="34" x14ac:dyDescent="0.35">
      <c r="A85" s="120" t="s">
        <v>1578</v>
      </c>
    </row>
    <row r="86" spans="1:1" ht="17" x14ac:dyDescent="0.35">
      <c r="A86" s="125" t="s">
        <v>1579</v>
      </c>
    </row>
    <row r="87" spans="1:1" ht="17" x14ac:dyDescent="0.35">
      <c r="A87" s="120" t="s">
        <v>1580</v>
      </c>
    </row>
    <row r="88" spans="1:1" ht="17" x14ac:dyDescent="0.35">
      <c r="A88" s="120" t="s">
        <v>1581</v>
      </c>
    </row>
    <row r="89" spans="1:1" ht="17" x14ac:dyDescent="0.35">
      <c r="A89" s="125" t="s">
        <v>1582</v>
      </c>
    </row>
    <row r="90" spans="1:1" ht="34" x14ac:dyDescent="0.35">
      <c r="A90" s="120" t="s">
        <v>1583</v>
      </c>
    </row>
    <row r="91" spans="1:1" ht="17" x14ac:dyDescent="0.35">
      <c r="A91" s="125" t="s">
        <v>1584</v>
      </c>
    </row>
    <row r="92" spans="1:1" ht="17" x14ac:dyDescent="0.4">
      <c r="A92" s="119" t="s">
        <v>1585</v>
      </c>
    </row>
    <row r="93" spans="1:1" ht="17" x14ac:dyDescent="0.35">
      <c r="A93" s="120" t="s">
        <v>1586</v>
      </c>
    </row>
    <row r="94" spans="1:1" ht="17" x14ac:dyDescent="0.35">
      <c r="A94" s="120"/>
    </row>
    <row r="95" spans="1:1" ht="18.5" x14ac:dyDescent="0.35">
      <c r="A95" s="118" t="s">
        <v>1587</v>
      </c>
    </row>
    <row r="96" spans="1:1" ht="34" x14ac:dyDescent="0.4">
      <c r="A96" s="119" t="s">
        <v>1588</v>
      </c>
    </row>
    <row r="97" spans="1:1" ht="17" x14ac:dyDescent="0.4">
      <c r="A97" s="119" t="s">
        <v>1589</v>
      </c>
    </row>
    <row r="98" spans="1:1" ht="17" x14ac:dyDescent="0.35">
      <c r="A98" s="125" t="s">
        <v>1590</v>
      </c>
    </row>
    <row r="99" spans="1:1" ht="17" x14ac:dyDescent="0.35">
      <c r="A99" s="117" t="s">
        <v>1591</v>
      </c>
    </row>
    <row r="100" spans="1:1" ht="17" x14ac:dyDescent="0.35">
      <c r="A100" s="120" t="s">
        <v>1592</v>
      </c>
    </row>
    <row r="101" spans="1:1" ht="17" x14ac:dyDescent="0.35">
      <c r="A101" s="120" t="s">
        <v>1593</v>
      </c>
    </row>
    <row r="102" spans="1:1" ht="17" x14ac:dyDescent="0.35">
      <c r="A102" s="120" t="s">
        <v>1594</v>
      </c>
    </row>
    <row r="103" spans="1:1" ht="17" x14ac:dyDescent="0.35">
      <c r="A103" s="120" t="s">
        <v>1595</v>
      </c>
    </row>
    <row r="104" spans="1:1" ht="34" x14ac:dyDescent="0.35">
      <c r="A104" s="120" t="s">
        <v>1596</v>
      </c>
    </row>
    <row r="105" spans="1:1" ht="17" x14ac:dyDescent="0.35">
      <c r="A105" s="117" t="s">
        <v>1597</v>
      </c>
    </row>
    <row r="106" spans="1:1" ht="17" x14ac:dyDescent="0.35">
      <c r="A106" s="120" t="s">
        <v>1598</v>
      </c>
    </row>
    <row r="107" spans="1:1" ht="17" x14ac:dyDescent="0.35">
      <c r="A107" s="120" t="s">
        <v>1599</v>
      </c>
    </row>
    <row r="108" spans="1:1" ht="17" x14ac:dyDescent="0.35">
      <c r="A108" s="120" t="s">
        <v>1600</v>
      </c>
    </row>
    <row r="109" spans="1:1" ht="17" x14ac:dyDescent="0.35">
      <c r="A109" s="120" t="s">
        <v>1601</v>
      </c>
    </row>
    <row r="110" spans="1:1" ht="17" x14ac:dyDescent="0.35">
      <c r="A110" s="120" t="s">
        <v>1602</v>
      </c>
    </row>
    <row r="111" spans="1:1" ht="17" x14ac:dyDescent="0.35">
      <c r="A111" s="120" t="s">
        <v>1603</v>
      </c>
    </row>
    <row r="112" spans="1:1" ht="17" x14ac:dyDescent="0.35">
      <c r="A112" s="125" t="s">
        <v>1604</v>
      </c>
    </row>
    <row r="113" spans="1:1" ht="17" x14ac:dyDescent="0.35">
      <c r="A113" s="120" t="s">
        <v>1605</v>
      </c>
    </row>
    <row r="114" spans="1:1" ht="17" x14ac:dyDescent="0.35">
      <c r="A114" s="117" t="s">
        <v>1606</v>
      </c>
    </row>
    <row r="115" spans="1:1" ht="17" x14ac:dyDescent="0.35">
      <c r="A115" s="120" t="s">
        <v>1607</v>
      </c>
    </row>
    <row r="116" spans="1:1" ht="17" x14ac:dyDescent="0.35">
      <c r="A116" s="120" t="s">
        <v>1608</v>
      </c>
    </row>
    <row r="117" spans="1:1" ht="17" x14ac:dyDescent="0.35">
      <c r="A117" s="117" t="s">
        <v>1609</v>
      </c>
    </row>
    <row r="118" spans="1:1" ht="17" x14ac:dyDescent="0.35">
      <c r="A118" s="120" t="s">
        <v>1610</v>
      </c>
    </row>
    <row r="119" spans="1:1" ht="17" x14ac:dyDescent="0.35">
      <c r="A119" s="120" t="s">
        <v>1611</v>
      </c>
    </row>
    <row r="120" spans="1:1" ht="17" x14ac:dyDescent="0.35">
      <c r="A120" s="120" t="s">
        <v>1612</v>
      </c>
    </row>
    <row r="121" spans="1:1" ht="17" x14ac:dyDescent="0.35">
      <c r="A121" s="125" t="s">
        <v>1613</v>
      </c>
    </row>
    <row r="122" spans="1:1" ht="17" x14ac:dyDescent="0.35">
      <c r="A122" s="117" t="s">
        <v>1614</v>
      </c>
    </row>
    <row r="123" spans="1:1" ht="17" x14ac:dyDescent="0.35">
      <c r="A123" s="117" t="s">
        <v>1615</v>
      </c>
    </row>
    <row r="124" spans="1:1" ht="17" x14ac:dyDescent="0.35">
      <c r="A124" s="120" t="s">
        <v>1616</v>
      </c>
    </row>
    <row r="125" spans="1:1" ht="17" x14ac:dyDescent="0.35">
      <c r="A125" s="120" t="s">
        <v>1617</v>
      </c>
    </row>
    <row r="126" spans="1:1" ht="17" x14ac:dyDescent="0.35">
      <c r="A126" s="120" t="s">
        <v>1618</v>
      </c>
    </row>
    <row r="127" spans="1:1" ht="17" x14ac:dyDescent="0.35">
      <c r="A127" s="120" t="s">
        <v>1619</v>
      </c>
    </row>
    <row r="128" spans="1:1" ht="17" x14ac:dyDescent="0.35">
      <c r="A128" s="120" t="s">
        <v>1620</v>
      </c>
    </row>
    <row r="129" spans="1:1" ht="17" x14ac:dyDescent="0.35">
      <c r="A129" s="125" t="s">
        <v>1621</v>
      </c>
    </row>
    <row r="130" spans="1:1" ht="34" x14ac:dyDescent="0.35">
      <c r="A130" s="120" t="s">
        <v>1622</v>
      </c>
    </row>
    <row r="131" spans="1:1" ht="68" x14ac:dyDescent="0.35">
      <c r="A131" s="120" t="s">
        <v>1623</v>
      </c>
    </row>
    <row r="132" spans="1:1" ht="34" x14ac:dyDescent="0.35">
      <c r="A132" s="120" t="s">
        <v>1624</v>
      </c>
    </row>
    <row r="133" spans="1:1" ht="17" x14ac:dyDescent="0.35">
      <c r="A133" s="125" t="s">
        <v>1625</v>
      </c>
    </row>
    <row r="134" spans="1:1" ht="34" x14ac:dyDescent="0.35">
      <c r="A134" s="117" t="s">
        <v>1626</v>
      </c>
    </row>
    <row r="135" spans="1:1" ht="17" x14ac:dyDescent="0.35">
      <c r="A135" s="117"/>
    </row>
    <row r="136" spans="1:1" ht="18.5" x14ac:dyDescent="0.35">
      <c r="A136" s="118" t="s">
        <v>1627</v>
      </c>
    </row>
    <row r="137" spans="1:1" ht="17" x14ac:dyDescent="0.35">
      <c r="A137" s="120" t="s">
        <v>1628</v>
      </c>
    </row>
    <row r="138" spans="1:1" ht="34" x14ac:dyDescent="0.35">
      <c r="A138" s="122" t="s">
        <v>1629</v>
      </c>
    </row>
    <row r="139" spans="1:1" ht="34" x14ac:dyDescent="0.35">
      <c r="A139" s="122" t="s">
        <v>1630</v>
      </c>
    </row>
    <row r="140" spans="1:1" ht="17" x14ac:dyDescent="0.35">
      <c r="A140" s="121" t="s">
        <v>1631</v>
      </c>
    </row>
    <row r="141" spans="1:1" ht="17" x14ac:dyDescent="0.35">
      <c r="A141" s="126" t="s">
        <v>1632</v>
      </c>
    </row>
    <row r="142" spans="1:1" ht="34" x14ac:dyDescent="0.4">
      <c r="A142" s="123" t="s">
        <v>1633</v>
      </c>
    </row>
    <row r="143" spans="1:1" ht="17" x14ac:dyDescent="0.35">
      <c r="A143" s="122" t="s">
        <v>1634</v>
      </c>
    </row>
    <row r="144" spans="1:1" ht="17" x14ac:dyDescent="0.35">
      <c r="A144" s="122" t="s">
        <v>1635</v>
      </c>
    </row>
    <row r="145" spans="1:1" ht="17" x14ac:dyDescent="0.35">
      <c r="A145" s="126" t="s">
        <v>1636</v>
      </c>
    </row>
    <row r="146" spans="1:1" ht="17" x14ac:dyDescent="0.35">
      <c r="A146" s="121" t="s">
        <v>1637</v>
      </c>
    </row>
    <row r="147" spans="1:1" ht="17" x14ac:dyDescent="0.35">
      <c r="A147" s="126" t="s">
        <v>1638</v>
      </c>
    </row>
    <row r="148" spans="1:1" ht="17" x14ac:dyDescent="0.35">
      <c r="A148" s="122" t="s">
        <v>1639</v>
      </c>
    </row>
    <row r="149" spans="1:1" ht="17" x14ac:dyDescent="0.35">
      <c r="A149" s="122" t="s">
        <v>1640</v>
      </c>
    </row>
    <row r="150" spans="1:1" ht="17" x14ac:dyDescent="0.35">
      <c r="A150" s="122" t="s">
        <v>1641</v>
      </c>
    </row>
    <row r="151" spans="1:1" ht="34" x14ac:dyDescent="0.35">
      <c r="A151" s="126" t="s">
        <v>1642</v>
      </c>
    </row>
    <row r="152" spans="1:1" ht="17" x14ac:dyDescent="0.35">
      <c r="A152" s="121" t="s">
        <v>1643</v>
      </c>
    </row>
    <row r="153" spans="1:1" ht="17" x14ac:dyDescent="0.35">
      <c r="A153" s="122" t="s">
        <v>1644</v>
      </c>
    </row>
    <row r="154" spans="1:1" ht="17" x14ac:dyDescent="0.35">
      <c r="A154" s="122" t="s">
        <v>1645</v>
      </c>
    </row>
    <row r="155" spans="1:1" ht="17" x14ac:dyDescent="0.35">
      <c r="A155" s="122" t="s">
        <v>1646</v>
      </c>
    </row>
    <row r="156" spans="1:1" ht="17" x14ac:dyDescent="0.35">
      <c r="A156" s="122" t="s">
        <v>1647</v>
      </c>
    </row>
    <row r="157" spans="1:1" ht="34" x14ac:dyDescent="0.35">
      <c r="A157" s="122" t="s">
        <v>1648</v>
      </c>
    </row>
    <row r="158" spans="1:1" ht="34" x14ac:dyDescent="0.35">
      <c r="A158" s="122" t="s">
        <v>1649</v>
      </c>
    </row>
    <row r="159" spans="1:1" ht="17" x14ac:dyDescent="0.35">
      <c r="A159" s="121" t="s">
        <v>1650</v>
      </c>
    </row>
    <row r="160" spans="1:1" ht="34" x14ac:dyDescent="0.35">
      <c r="A160" s="122" t="s">
        <v>1651</v>
      </c>
    </row>
    <row r="161" spans="1:1" ht="34" x14ac:dyDescent="0.35">
      <c r="A161" s="122" t="s">
        <v>1652</v>
      </c>
    </row>
    <row r="162" spans="1:1" ht="17" x14ac:dyDescent="0.35">
      <c r="A162" s="122" t="s">
        <v>1653</v>
      </c>
    </row>
    <row r="163" spans="1:1" ht="17" x14ac:dyDescent="0.35">
      <c r="A163" s="121" t="s">
        <v>1654</v>
      </c>
    </row>
    <row r="164" spans="1:1" ht="34" x14ac:dyDescent="0.4">
      <c r="A164" s="123" t="s">
        <v>1655</v>
      </c>
    </row>
    <row r="165" spans="1:1" ht="34" x14ac:dyDescent="0.35">
      <c r="A165" s="122" t="s">
        <v>1656</v>
      </c>
    </row>
    <row r="166" spans="1:1" ht="17" x14ac:dyDescent="0.35">
      <c r="A166" s="121" t="s">
        <v>1657</v>
      </c>
    </row>
    <row r="167" spans="1:1" ht="17" x14ac:dyDescent="0.35">
      <c r="A167" s="122" t="s">
        <v>1658</v>
      </c>
    </row>
    <row r="168" spans="1:1" ht="17" x14ac:dyDescent="0.35">
      <c r="A168" s="121" t="s">
        <v>1659</v>
      </c>
    </row>
    <row r="169" spans="1:1" ht="17" x14ac:dyDescent="0.4">
      <c r="A169" s="123" t="s">
        <v>1660</v>
      </c>
    </row>
    <row r="170" spans="1:1" ht="17" x14ac:dyDescent="0.4">
      <c r="A170" s="123"/>
    </row>
    <row r="171" spans="1:1" ht="17" x14ac:dyDescent="0.4">
      <c r="A171" s="123"/>
    </row>
    <row r="172" spans="1:1" ht="17" x14ac:dyDescent="0.4">
      <c r="A172" s="123"/>
    </row>
    <row r="173" spans="1:1" ht="17" x14ac:dyDescent="0.4">
      <c r="A173" s="123"/>
    </row>
    <row r="174" spans="1:1" ht="17" x14ac:dyDescent="0.4">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130eac40-3def-4490-99f5-f15da41149c2">
      <UserInfo>
        <DisplayName>Annette Trulsen (Cloud Admin)</DisplayName>
        <AccountId>7</AccountId>
        <AccountType/>
      </UserInfo>
    </StbResponsible>
    <StbOwner xmlns="130eac40-3def-4490-99f5-f15da41149c2">
      <UserInfo>
        <DisplayName>Annette Trulsen (Cloud Admin)</DisplayName>
        <AccountId>7</AccountId>
        <AccountType/>
      </UserInfo>
    </StbOwner>
    <StbStatus xmlns="130eac40-3def-4490-99f5-f15da41149c2">Gjeldende</StbStatus>
    <StbLastRevisionDate xmlns="130eac40-3def-4490-99f5-f15da41149c2">2018-10-18T13:42:26+00:00</StbLastRevisionDate>
    <StbValidityPeriod xmlns="130eac40-3def-4490-99f5-f15da41149c2">999999999999</StbValidityPeriod>
  </documentManagement>
</p:properties>
</file>

<file path=customXml/item2.xml><?xml version="1.0" encoding="utf-8"?>
<ct:contentTypeSchema xmlns:ct="http://schemas.microsoft.com/office/2006/metadata/contentType" xmlns:ma="http://schemas.microsoft.com/office/2006/metadata/properties/metaAttributes" ct:_="" ma:_="" ma:contentTypeName="Rutine" ma:contentTypeID="0x010100BAAA022F24786E449224AC1581F3521000E012A456BFBF1E4087E76407E5D5055B" ma:contentTypeVersion="29" ma:contentTypeDescription="" ma:contentTypeScope="" ma:versionID="8720a27d47b125ef6051c52549dcf8e8">
  <xsd:schema xmlns:xsd="http://www.w3.org/2001/XMLSchema" xmlns:xs="http://www.w3.org/2001/XMLSchema" xmlns:p="http://schemas.microsoft.com/office/2006/metadata/properties" xmlns:ns2="130eac40-3def-4490-99f5-f15da41149c2" xmlns:ns3="bdc34189-3dc7-4fec-869f-5087d741ae7d" targetNamespace="http://schemas.microsoft.com/office/2006/metadata/properties" ma:root="true" ma:fieldsID="d4b9135e8f523c54651fb2d39df2556c" ns2:_="" ns3:_="">
    <xsd:import namespace="130eac40-3def-4490-99f5-f15da41149c2"/>
    <xsd:import namespace="bdc34189-3dc7-4fec-869f-5087d741ae7d"/>
    <xsd:element name="properties">
      <xsd:complexType>
        <xsd:sequence>
          <xsd:element name="documentManagement">
            <xsd:complexType>
              <xsd:all>
                <xsd:element ref="ns2:StbOwner"/>
                <xsd:element ref="ns2:StbResponsible"/>
                <xsd:element ref="ns2:StbLastRevisionDate"/>
                <xsd:element ref="ns2:StbValidityPeriod"/>
                <xsd:element ref="ns2:StbStatus"/>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tbOwner" ma:index="2" ma:displayName="Eier" ma:description="" ma:SharePointGroup="0" ma:internalName="Stb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3" ma:displayName="Ansvarlig" ma:description="" ma:SharePointGroup="0" ma:internalName="Stb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4" ma:displayName="Siste revidert" ma:default="[today]" ma:format="DateOnly" ma:internalName="StbLastRevisionDate" ma:readOnly="false">
      <xsd:simpleType>
        <xsd:restriction base="dms:DateTime"/>
      </xsd:simpleType>
    </xsd:element>
    <xsd:element name="StbValidityPeriod" ma:index="5" ma:displayName="Gyldighetsperiode" ma:description="Antall måneder" ma:internalName="StbValidityPeriod" ma:readOnly="false" ma:percentage="FALSE">
      <xsd:simpleType>
        <xsd:restriction base="dms:Number">
          <xsd:minInclusive value="0"/>
        </xsd:restriction>
      </xsd:simpleType>
    </xsd:element>
    <xsd:element name="StbStatus" ma:index="6" ma:displayName="Status" ma:default="Gjeldende" ma:description="" ma:format="Dropdown" ma:internalName="StbStatus" ma:readOnly="false">
      <xsd:simpleType>
        <xsd:restriction base="dms:Choice">
          <xsd:enumeration value="Gjeldende"/>
          <xsd:enumeration value="Under revisjon"/>
          <xsd:enumeration value="Utdatert"/>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c34189-3dc7-4fec-869f-5087d741ae7d"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http://schemas.microsoft.com/office/2006/metadata/properties"/>
    <ds:schemaRef ds:uri="http://schemas.microsoft.com/office/infopath/2007/PartnerControls"/>
    <ds:schemaRef ds:uri="130eac40-3def-4490-99f5-f15da41149c2"/>
  </ds:schemaRefs>
</ds:datastoreItem>
</file>

<file path=customXml/itemProps2.xml><?xml version="1.0" encoding="utf-8"?>
<ds:datastoreItem xmlns:ds="http://schemas.openxmlformats.org/officeDocument/2006/customXml" ds:itemID="{E7123833-F813-4269-9951-3ECA6465B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eac40-3def-4490-99f5-f15da41149c2"/>
    <ds:schemaRef ds:uri="bdc34189-3dc7-4fec-869f-5087d741a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Kollevold, Frederik</cp:lastModifiedBy>
  <cp:revision/>
  <dcterms:created xsi:type="dcterms:W3CDTF">2016-04-21T08:07:20Z</dcterms:created>
  <dcterms:modified xsi:type="dcterms:W3CDTF">2022-07-07T11:44:38Z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0x010100BAAA022F24786E449224AC1581F3521000E012A456BFBF1E4087E76407E5D5055B</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ies>
</file>